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'!$A$1:$V$59</definedName>
  </definedNames>
  <calcPr fullCalcOnLoad="1"/>
</workbook>
</file>

<file path=xl/sharedStrings.xml><?xml version="1.0" encoding="utf-8"?>
<sst xmlns="http://schemas.openxmlformats.org/spreadsheetml/2006/main" count="380" uniqueCount="144">
  <si>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</si>
  <si>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</si>
  <si>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</si>
  <si>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</si>
  <si>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Нормативы распределения доходов в областной бюджет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</si>
  <si>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</si>
  <si>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</si>
  <si>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</si>
  <si>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</si>
  <si>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</si>
  <si>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</si>
  <si>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</si>
  <si>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</si>
  <si>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</si>
  <si>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</si>
  <si>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</si>
  <si>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</si>
  <si>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</si>
  <si>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</si>
  <si>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</si>
  <si>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</si>
  <si>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</si>
  <si>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</si>
  <si>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</si>
  <si>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</si>
  <si>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</si>
  <si>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</si>
  <si>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</si>
  <si>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</si>
  <si>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</si>
  <si>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</si>
  <si>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</si>
  <si>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</si>
  <si>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</si>
  <si>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</si>
  <si>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</si>
  <si>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</si>
  <si>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</si>
  <si>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</si>
  <si>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01</t>
  </si>
  <si>
    <t>02</t>
  </si>
  <si>
    <t>0000</t>
  </si>
  <si>
    <t>020</t>
  </si>
  <si>
    <t>03</t>
  </si>
  <si>
    <t>05</t>
  </si>
  <si>
    <t>04</t>
  </si>
  <si>
    <t>000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</si>
  <si>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</si>
  <si>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</si>
  <si>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</si>
  <si>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</si>
  <si>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151</t>
  </si>
  <si>
    <t>001</t>
  </si>
  <si>
    <t>Субвенции бюджетам бюджетной системы Российской Федерации</t>
  </si>
  <si>
    <t>Иные межбюджетные трансферты</t>
  </si>
  <si>
    <t>40</t>
  </si>
  <si>
    <t>НАЛОГОВЫЕ И НЕНАЛОГОВЫЕ ДОХОДЫ</t>
  </si>
  <si>
    <t>Налоговые и неналоговые доходы</t>
  </si>
  <si>
    <t>НАЛОГИ НА ПРИБЫЛЬ, ДОХОДЫ</t>
  </si>
  <si>
    <t>182</t>
  </si>
  <si>
    <t>1</t>
  </si>
  <si>
    <t>010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</si>
  <si>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</si>
  <si>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</si>
  <si>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</si>
  <si>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030</t>
  </si>
  <si>
    <t>НАЛОГИ НА СОВОКУПНЫЙ ДОХОД</t>
  </si>
  <si>
    <t xml:space="preserve">Единый сельскохозяйственный налог </t>
  </si>
  <si>
    <t>ГОСУДАРСТВЕННАЯ ПОШЛИНА</t>
  </si>
  <si>
    <t>08</t>
  </si>
  <si>
    <t>07</t>
  </si>
  <si>
    <t>033</t>
  </si>
  <si>
    <t>ДОХОДЫ ОТ ПРОДАЖИ МАТЕРИАЛЬНЫХ И НЕМАТЕРИАЛЬНЫХ АКТИВОВ</t>
  </si>
  <si>
    <t>053</t>
  </si>
  <si>
    <t>410</t>
  </si>
  <si>
    <t>06</t>
  </si>
  <si>
    <t>430</t>
  </si>
  <si>
    <t>ШТРАФЫ, САНКЦИИ, ВОЗМЕЩЕНИЕ УЩЕРБА</t>
  </si>
  <si>
    <t>140</t>
  </si>
  <si>
    <t>90</t>
  </si>
  <si>
    <t>050</t>
  </si>
  <si>
    <t>180</t>
  </si>
  <si>
    <t>Код главного администратора доходов районногобюджета</t>
  </si>
  <si>
    <t>Наименование главного администратора доходов районного 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</si>
  <si>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</si>
  <si>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по указанному имуществу</t>
  </si>
  <si>
    <t>025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</si>
  <si>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</si>
  <si>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</si>
  <si>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 xml:space="preserve">Дотации бюджетам сельских поселений на выравнивание бюджетной обеспеченности </t>
  </si>
  <si>
    <t xml:space="preserve">Дотации бюджетам сельских поселений на поддержку мер по обеспечению сбалансированности бюджета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</si>
  <si>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</si>
  <si>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</si>
  <si>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Субвенции 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</si>
  <si>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</si>
  <si>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сельскихпоселений</t>
  </si>
  <si>
    <t>Всего доходов</t>
  </si>
  <si>
    <t>НАЛОГИ НА ИМУЩЕСТВО</t>
  </si>
  <si>
    <t>Земельный налог с организаций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</si>
  <si>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</si>
  <si>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</si>
  <si>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налог, взимаемый с объектов налогообложения, расположенных в границах сельских поселений
</t>
  </si>
  <si>
    <t>960</t>
  </si>
  <si>
    <t>доходы от  использования имущества, находящегося в государственной собственности</t>
  </si>
  <si>
    <t>035</t>
  </si>
  <si>
    <t>120</t>
  </si>
  <si>
    <t>доходы от  сдачи в аренду имущества находящегося 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</si>
  <si>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Щербиничская сельская администрация Злынковского района Брянской области</t>
  </si>
  <si>
    <t>Показатели прогноза доходов в текущем финансовом году в соответствии с решением о бюджете Щербиничского сельского поселения Злынковского муниципального района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</si>
  <si>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</si>
  <si>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</si>
  <si>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</si>
  <si>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</si>
  <si>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002</t>
  </si>
  <si>
    <t>35</t>
  </si>
  <si>
    <t>118</t>
  </si>
  <si>
    <t>014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</si>
  <si>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</si>
  <si>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150</t>
  </si>
  <si>
    <t>Субсидии бюджетам бюджетной системы Российской Федерации (межбюджетные субсидии)</t>
  </si>
  <si>
    <t>29</t>
  </si>
  <si>
    <t>999</t>
  </si>
  <si>
    <t>Прочие субсидии бюджетам сельских поселений</t>
  </si>
  <si>
    <t xml:space="preserve">2 </t>
  </si>
  <si>
    <t>09</t>
  </si>
  <si>
    <t>045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</si>
  <si>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</si>
  <si>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Реестр источников доходов бюджета  Щербиничского сельского поселения Злынковского муниципального  района Брянской области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</si>
  <si>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</si>
  <si>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</t>
  </si>
  <si>
    <t>Инициативные платежи, зачисляемые в бюджеты сельских поселений</t>
  </si>
  <si>
    <t>0001</t>
  </si>
  <si>
    <t>25</t>
  </si>
  <si>
    <t>299</t>
  </si>
  <si>
    <t xml:space="preserve">Субсидии бюджетам  сельских поселений на софинансирование расходных обязательств Российской Федерации связанных с реализацией федеральной целевой программы " Увековечивание памяти погибших при защите Отечества на 2019 - 2024 годы " </t>
  </si>
  <si>
    <t>Нормативы распределения доходов в местный бюджет на текущий финансовый год 2022 год</t>
  </si>
  <si>
    <t>Нормативы распределения доходов в местный бюджет на очередной финансовый год 2023год</t>
  </si>
  <si>
    <t>Нормативы распределения доходов в местный бюджет на первый год планового периода 2024 год</t>
  </si>
  <si>
    <t>Нормативы распределения доходов в местный бюджет на второй год планового периода 2025 год</t>
  </si>
  <si>
    <t>Показатели кассовых поступлений в текущем финансовом году (по состоянию на 01.11.2022г.)</t>
  </si>
  <si>
    <t>Показатели прогноза доходов бюджета на очередной финансовый год 2023 год</t>
  </si>
  <si>
    <t>Показатели прогноза доходов бюджета на первый год планового период 2024 год</t>
  </si>
  <si>
    <t>Показатели прогноза доходов бюджета на второй год планового периода 2025год</t>
  </si>
  <si>
    <t>Инициативные платежи, зачисляемые в бюджет поселения (ремонт братской могилы двух неизвестных солдат, павших смертью храбрых в бою за Родину с немецко- фашистскими захватчиками в 1943 г., расположенной в с.Петрятинка Злынковского района Брянской области»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</si>
</sst>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0.000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1">
      <alignment horizontal="right" vertical="top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 horizontal="left"/>
      <protection/>
    </xf>
    <xf numFmtId="0" fontId="40" fillId="0" borderId="0">
      <alignment horizontal="center" vertical="top"/>
      <protection/>
    </xf>
    <xf numFmtId="0" fontId="39" fillId="0" borderId="1">
      <alignment horizontal="right" vertical="top"/>
      <protection/>
    </xf>
    <xf numFmtId="49" fontId="41" fillId="21" borderId="2">
      <alignment horizontal="center" vertical="center" wrapText="1"/>
      <protection/>
    </xf>
    <xf numFmtId="0" fontId="39" fillId="20" borderId="3">
      <alignment horizontal="left"/>
      <protection/>
    </xf>
    <xf numFmtId="49" fontId="42" fillId="0" borderId="4">
      <alignment horizontal="center" vertical="center" wrapText="1"/>
      <protection/>
    </xf>
    <xf numFmtId="0" fontId="39" fillId="20" borderId="5">
      <alignment horizontal="left"/>
      <protection/>
    </xf>
    <xf numFmtId="0" fontId="42" fillId="22" borderId="6">
      <alignment horizontal="left" vertical="top" wrapText="1"/>
      <protection/>
    </xf>
    <xf numFmtId="0" fontId="39" fillId="20" borderId="7">
      <alignment horizontal="left"/>
      <protection/>
    </xf>
    <xf numFmtId="0" fontId="42" fillId="23" borderId="8">
      <alignment horizontal="left" vertical="top" wrapText="1"/>
      <protection/>
    </xf>
    <xf numFmtId="0" fontId="39" fillId="20" borderId="9">
      <alignment horizontal="left"/>
      <protection/>
    </xf>
    <xf numFmtId="0" fontId="43" fillId="0" borderId="8">
      <alignment horizontal="left" vertical="top" wrapText="1"/>
      <protection/>
    </xf>
    <xf numFmtId="0" fontId="39" fillId="20" borderId="10">
      <alignment horizontal="left"/>
      <protection/>
    </xf>
    <xf numFmtId="0" fontId="39" fillId="0" borderId="11">
      <alignment/>
      <protection/>
    </xf>
    <xf numFmtId="0" fontId="39" fillId="0" borderId="0">
      <alignment horizontal="left" vertical="top" wrapText="1"/>
      <protection/>
    </xf>
    <xf numFmtId="49" fontId="42" fillId="0" borderId="12">
      <alignment horizontal="center" vertical="center" wrapText="1"/>
      <protection/>
    </xf>
    <xf numFmtId="0" fontId="42" fillId="22" borderId="13">
      <alignment horizontal="left" vertical="top" wrapText="1"/>
      <protection/>
    </xf>
    <xf numFmtId="0" fontId="42" fillId="23" borderId="14">
      <alignment horizontal="left" vertical="top" wrapText="1"/>
      <protection/>
    </xf>
    <xf numFmtId="0" fontId="39" fillId="0" borderId="14">
      <alignment horizontal="left" vertical="top" wrapText="1"/>
      <protection/>
    </xf>
    <xf numFmtId="49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49" fontId="42" fillId="22" borderId="13">
      <alignment horizontal="center" vertical="top" shrinkToFit="1"/>
      <protection/>
    </xf>
    <xf numFmtId="49" fontId="42" fillId="23" borderId="14">
      <alignment horizontal="center" vertical="top" shrinkToFit="1"/>
      <protection/>
    </xf>
    <xf numFmtId="49" fontId="39" fillId="0" borderId="14">
      <alignment horizontal="center" vertical="top" shrinkToFit="1"/>
      <protection/>
    </xf>
    <xf numFmtId="49" fontId="41" fillId="0" borderId="2">
      <alignment horizontal="center" vertical="center" wrapText="1"/>
      <protection/>
    </xf>
    <xf numFmtId="0" fontId="41" fillId="0" borderId="2">
      <alignment horizontal="center" vertical="center"/>
      <protection/>
    </xf>
    <xf numFmtId="4" fontId="42" fillId="22" borderId="13">
      <alignment horizontal="right" vertical="top" shrinkToFit="1"/>
      <protection/>
    </xf>
    <xf numFmtId="4" fontId="42" fillId="23" borderId="14">
      <alignment horizontal="right" vertical="top" shrinkToFit="1"/>
      <protection/>
    </xf>
    <xf numFmtId="4" fontId="39" fillId="0" borderId="14">
      <alignment horizontal="right" vertical="top" shrinkToFit="1"/>
      <protection/>
    </xf>
    <xf numFmtId="0" fontId="41" fillId="0" borderId="2">
      <alignment horizontal="center" vertical="center" wrapText="1"/>
      <protection/>
    </xf>
    <xf numFmtId="49" fontId="42" fillId="0" borderId="15">
      <alignment horizontal="center" vertical="center" wrapText="1"/>
      <protection/>
    </xf>
    <xf numFmtId="0" fontId="42" fillId="22" borderId="16">
      <alignment horizontal="left" vertical="top" wrapText="1"/>
      <protection/>
    </xf>
    <xf numFmtId="0" fontId="42" fillId="23" borderId="17">
      <alignment horizontal="left" vertical="top" wrapText="1"/>
      <protection/>
    </xf>
    <xf numFmtId="0" fontId="39" fillId="0" borderId="17">
      <alignment horizontal="left" vertical="top" wrapText="1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4" fillId="30" borderId="18" applyNumberFormat="0" applyAlignment="0" applyProtection="0"/>
    <xf numFmtId="0" fontId="45" fillId="31" borderId="19" applyNumberFormat="0" applyAlignment="0" applyProtection="0"/>
    <xf numFmtId="0" fontId="46" fillId="31" borderId="18" applyNumberFormat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3" applyNumberFormat="0" applyFill="0" applyAlignment="0" applyProtection="0"/>
    <xf numFmtId="0" fontId="51" fillId="32" borderId="24" applyNumberFormat="0" applyAlignment="0" applyProtection="0"/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8" fillId="0" borderId="27" xfId="63" applyNumberFormat="1" applyFont="1" applyBorder="1" applyAlignment="1" applyProtection="1">
      <alignment horizontal="center" vertical="center" wrapText="1"/>
      <protection locked="0"/>
    </xf>
    <xf numFmtId="49" fontId="8" fillId="0" borderId="27" xfId="54" applyNumberFormat="1" applyFont="1" applyBorder="1" applyAlignment="1" applyProtection="1">
      <alignment horizontal="center" vertical="center" wrapText="1"/>
      <protection locked="0"/>
    </xf>
    <xf numFmtId="49" fontId="8" fillId="0" borderId="27" xfId="69" applyNumberFormat="1" applyFont="1" applyBorder="1" applyAlignment="1" applyProtection="1">
      <alignment horizontal="center" vertical="center" wrapText="1"/>
      <protection locked="0"/>
    </xf>
    <xf numFmtId="0" fontId="8" fillId="22" borderId="27" xfId="55" applyNumberFormat="1" applyFont="1" applyBorder="1" applyAlignment="1" applyProtection="1">
      <alignment horizontal="left" vertical="top" wrapText="1"/>
      <protection locked="0"/>
    </xf>
    <xf numFmtId="4" fontId="8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8" fillId="23" borderId="27" xfId="56" applyNumberFormat="1" applyFont="1" applyBorder="1" applyAlignment="1" applyProtection="1">
      <alignment horizontal="left" vertical="top" wrapText="1"/>
      <protection locked="0"/>
    </xf>
    <xf numFmtId="4" fontId="8" fillId="23" borderId="27" xfId="66" applyNumberFormat="1" applyFont="1" applyBorder="1" applyAlignment="1" applyProtection="1">
      <alignment horizontal="right" vertical="top" wrapText="1" shrinkToFit="1"/>
      <protection locked="0"/>
    </xf>
    <xf numFmtId="9" fontId="9" fillId="0" borderId="27" xfId="57" applyNumberFormat="1" applyFont="1" applyBorder="1" applyAlignment="1" applyProtection="1">
      <alignment horizontal="left" vertical="top" wrapText="1"/>
      <protection locked="0"/>
    </xf>
    <xf numFmtId="4" fontId="9" fillId="0" borderId="27" xfId="67" applyNumberFormat="1" applyFont="1" applyBorder="1" applyAlignment="1" applyProtection="1">
      <alignment horizontal="right" vertical="top" wrapText="1" shrinkToFit="1"/>
      <protection locked="0"/>
    </xf>
    <xf numFmtId="0" fontId="9" fillId="0" borderId="27" xfId="57" applyNumberFormat="1" applyFont="1" applyBorder="1" applyAlignment="1" applyProtection="1">
      <alignment horizontal="left" vertical="top" wrapText="1"/>
      <protection locked="0"/>
    </xf>
    <xf numFmtId="0" fontId="8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8" fillId="0" borderId="28" xfId="63" applyNumberFormat="1" applyFont="1" applyBorder="1" applyAlignment="1" applyProtection="1">
      <alignment horizontal="center" vertical="center" wrapText="1"/>
      <protection locked="0"/>
    </xf>
    <xf numFmtId="49" fontId="8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8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9" fillId="0" borderId="27" xfId="62" applyNumberFormat="1" applyFont="1" applyBorder="1" applyAlignment="1" applyProtection="1">
      <alignment horizontal="center" vertical="top" wrapText="1" shrinkToFit="1"/>
      <protection locked="0"/>
    </xf>
    <xf numFmtId="0" fontId="9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0" fontId="9" fillId="0" borderId="27" xfId="57" applyNumberFormat="1" applyFont="1" applyFill="1" applyBorder="1" applyAlignment="1" applyProtection="1">
      <alignment horizontal="left" vertical="top" wrapText="1"/>
      <protection locked="0"/>
    </xf>
    <xf numFmtId="49" fontId="9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8" fillId="0" borderId="27" xfId="56" applyNumberFormat="1" applyFont="1" applyFill="1" applyBorder="1" applyAlignment="1" applyProtection="1">
      <alignment horizontal="left" vertical="top" wrapText="1"/>
      <protection locked="0"/>
    </xf>
    <xf numFmtId="4" fontId="9" fillId="0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0" xfId="0" applyFont="1" applyFill="1" applyAlignment="1" applyProtection="1">
      <alignment/>
      <protection locked="0"/>
    </xf>
    <xf numFmtId="9" fontId="9" fillId="0" borderId="27" xfId="57" applyNumberFormat="1" applyFont="1" applyFill="1" applyBorder="1" applyAlignment="1" applyProtection="1">
      <alignment horizontal="left" vertical="top" wrapText="1"/>
      <protection locked="0"/>
    </xf>
    <xf numFmtId="0" fontId="9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9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9" fillId="37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9" fillId="37" borderId="27" xfId="57" applyNumberFormat="1" applyFont="1" applyFill="1" applyBorder="1" applyAlignment="1" applyProtection="1">
      <alignment horizontal="center" vertical="center" wrapText="1"/>
      <protection locked="0"/>
    </xf>
    <xf numFmtId="4" fontId="9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9" fillId="37" borderId="27" xfId="72" applyNumberFormat="1" applyFont="1" applyFill="1" applyBorder="1" applyAlignment="1" applyProtection="1">
      <alignment horizontal="right" vertical="top" wrapText="1"/>
      <protection locked="0"/>
    </xf>
    <xf numFmtId="0" fontId="4" fillId="37" borderId="0" xfId="0" applyFont="1" applyFill="1" applyAlignment="1" applyProtection="1">
      <alignment/>
      <protection locked="0"/>
    </xf>
    <xf numFmtId="9" fontId="9" fillId="37" borderId="27" xfId="57" applyNumberFormat="1" applyFont="1" applyFill="1" applyBorder="1" applyAlignment="1" applyProtection="1">
      <alignment horizontal="left" vertical="top" wrapText="1"/>
      <protection locked="0"/>
    </xf>
    <xf numFmtId="0" fontId="9" fillId="37" borderId="27" xfId="52" applyNumberFormat="1" applyFont="1" applyFill="1" applyBorder="1" applyProtection="1">
      <alignment/>
      <protection locked="0"/>
    </xf>
    <xf numFmtId="4" fontId="8" fillId="37" borderId="27" xfId="66" applyNumberFormat="1" applyFont="1" applyFill="1" applyBorder="1" applyAlignment="1" applyProtection="1">
      <alignment horizontal="right" vertical="top" wrapText="1" shrinkToFit="1"/>
      <protection locked="0"/>
    </xf>
    <xf numFmtId="0" fontId="10" fillId="37" borderId="27" xfId="57" applyNumberFormat="1" applyFont="1" applyFill="1" applyBorder="1" applyAlignment="1" applyProtection="1">
      <alignment horizontal="left" vertical="top" wrapText="1"/>
      <protection locked="0"/>
    </xf>
    <xf numFmtId="49" fontId="11" fillId="0" borderId="27" xfId="54" applyNumberFormat="1" applyFont="1" applyBorder="1" applyAlignment="1" applyProtection="1">
      <alignment horizontal="center" vertical="center" wrapText="1"/>
      <protection locked="0"/>
    </xf>
    <xf numFmtId="0" fontId="11" fillId="22" borderId="27" xfId="55" applyNumberFormat="1" applyFont="1" applyBorder="1" applyAlignment="1" applyProtection="1">
      <alignment horizontal="left" vertical="top" wrapText="1"/>
      <protection locked="0"/>
    </xf>
    <xf numFmtId="0" fontId="11" fillId="23" borderId="27" xfId="56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27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37" borderId="27" xfId="0" applyFont="1" applyFill="1" applyBorder="1" applyAlignment="1">
      <alignment horizontal="left" vertical="top" wrapText="1"/>
    </xf>
    <xf numFmtId="0" fontId="5" fillId="37" borderId="27" xfId="0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vertical="center" wrapText="1"/>
    </xf>
    <xf numFmtId="0" fontId="5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top"/>
      <protection locked="0"/>
    </xf>
    <xf numFmtId="49" fontId="4" fillId="0" borderId="27" xfId="0" applyNumberFormat="1" applyFont="1" applyBorder="1" applyAlignment="1" applyProtection="1">
      <alignment horizontal="center" vertical="top"/>
      <protection locked="0"/>
    </xf>
    <xf numFmtId="0" fontId="6" fillId="0" borderId="27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38" borderId="27" xfId="56" applyNumberFormat="1" applyFont="1" applyFill="1" applyBorder="1" applyAlignment="1" applyProtection="1">
      <alignment horizontal="left" vertical="top" wrapText="1"/>
      <protection locked="0"/>
    </xf>
    <xf numFmtId="0" fontId="9" fillId="39" borderId="27" xfId="57" applyNumberFormat="1" applyFont="1" applyFill="1" applyBorder="1" applyAlignment="1" applyProtection="1">
      <alignment horizontal="left" vertical="top" wrapText="1"/>
      <protection locked="0"/>
    </xf>
    <xf numFmtId="0" fontId="6" fillId="39" borderId="27" xfId="0" applyFont="1" applyFill="1" applyBorder="1" applyAlignment="1">
      <alignment horizontal="left" vertical="top" wrapText="1"/>
    </xf>
    <xf numFmtId="49" fontId="9" fillId="39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10" fillId="39" borderId="27" xfId="57" applyNumberFormat="1" applyFont="1" applyFill="1" applyBorder="1" applyAlignment="1" applyProtection="1">
      <alignment horizontal="left" vertical="top" wrapText="1"/>
      <protection locked="0"/>
    </xf>
    <xf numFmtId="0" fontId="9" fillId="39" borderId="27" xfId="57" applyNumberFormat="1" applyFont="1" applyFill="1" applyBorder="1" applyAlignment="1" applyProtection="1" quotePrefix="1">
      <alignment horizontal="left" vertical="top" wrapText="1"/>
      <protection locked="0"/>
    </xf>
    <xf numFmtId="9" fontId="9" fillId="39" borderId="27" xfId="57" applyNumberFormat="1" applyFont="1" applyFill="1" applyBorder="1" applyAlignment="1" applyProtection="1">
      <alignment horizontal="left" vertical="top" wrapText="1"/>
      <protection locked="0"/>
    </xf>
    <xf numFmtId="4" fontId="9" fillId="39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30" xfId="0" applyFont="1" applyBorder="1" applyAlignment="1" applyProtection="1">
      <alignment horizontal="center" vertical="top"/>
      <protection locked="0"/>
    </xf>
    <xf numFmtId="49" fontId="4" fillId="0" borderId="30" xfId="0" applyNumberFormat="1" applyFont="1" applyBorder="1" applyAlignment="1" applyProtection="1">
      <alignment horizontal="center" vertical="top"/>
      <protection locked="0"/>
    </xf>
    <xf numFmtId="0" fontId="7" fillId="0" borderId="30" xfId="0" applyFont="1" applyFill="1" applyBorder="1" applyAlignment="1">
      <alignment horizontal="left" vertical="top" wrapText="1"/>
    </xf>
    <xf numFmtId="9" fontId="4" fillId="0" borderId="30" xfId="0" applyNumberFormat="1" applyFont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4" fontId="4" fillId="0" borderId="31" xfId="0" applyNumberFormat="1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8" fillId="39" borderId="27" xfId="56" applyNumberFormat="1" applyFont="1" applyFill="1" applyBorder="1" applyAlignment="1" applyProtection="1">
      <alignment horizontal="left" vertical="top" wrapText="1"/>
      <protection locked="0"/>
    </xf>
    <xf numFmtId="0" fontId="8" fillId="39" borderId="27" xfId="57" applyNumberFormat="1" applyFont="1" applyFill="1" applyBorder="1" applyAlignment="1" applyProtection="1">
      <alignment horizontal="left" vertical="top" wrapText="1"/>
      <protection locked="0"/>
    </xf>
    <xf numFmtId="0" fontId="5" fillId="39" borderId="27" xfId="0" applyFont="1" applyFill="1" applyBorder="1" applyAlignment="1">
      <alignment horizontal="left" vertical="top" wrapText="1"/>
    </xf>
    <xf numFmtId="0" fontId="60" fillId="0" borderId="0" xfId="82" applyFont="1" applyAlignment="1" applyProtection="1">
      <alignment vertical="top" wrapText="1"/>
      <protection/>
    </xf>
    <xf numFmtId="0" fontId="5" fillId="0" borderId="0" xfId="0" applyFont="1" applyAlignment="1">
      <alignment vertical="top"/>
    </xf>
    <xf numFmtId="0" fontId="60" fillId="2" borderId="0" xfId="82" applyFont="1" applyFill="1" applyAlignment="1" applyProtection="1">
      <alignment vertical="top" wrapText="1"/>
      <protection/>
    </xf>
    <xf numFmtId="49" fontId="9" fillId="2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61" fillId="2" borderId="0" xfId="82" applyFont="1" applyFill="1" applyAlignment="1" applyProtection="1">
      <alignment vertical="top" wrapText="1"/>
      <protection/>
    </xf>
    <xf numFmtId="0" fontId="9" fillId="2" borderId="27" xfId="57" applyNumberFormat="1" applyFont="1" applyFill="1" applyBorder="1" applyAlignment="1" applyProtection="1">
      <alignment horizontal="left" vertical="top" wrapText="1"/>
      <protection locked="0"/>
    </xf>
    <xf numFmtId="9" fontId="9" fillId="2" borderId="27" xfId="57" applyNumberFormat="1" applyFont="1" applyFill="1" applyBorder="1" applyAlignment="1" applyProtection="1">
      <alignment horizontal="left" vertical="top" wrapText="1"/>
      <protection locked="0"/>
    </xf>
    <xf numFmtId="4" fontId="9" fillId="2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4" fillId="2" borderId="27" xfId="67" applyNumberFormat="1" applyFont="1" applyFill="1" applyBorder="1" applyAlignment="1" applyProtection="1">
      <alignment horizontal="right" vertical="top" wrapText="1" shrinkToFit="1"/>
      <protection locked="0"/>
    </xf>
    <xf numFmtId="0" fontId="5" fillId="0" borderId="0" xfId="0" applyFont="1" applyAlignment="1">
      <alignment vertical="top" wrapText="1"/>
    </xf>
    <xf numFmtId="0" fontId="8" fillId="40" borderId="27" xfId="56" applyNumberFormat="1" applyFont="1" applyFill="1" applyBorder="1" applyAlignment="1" applyProtection="1">
      <alignment horizontal="left" vertical="top" wrapText="1"/>
      <protection locked="0"/>
    </xf>
    <xf numFmtId="0" fontId="8" fillId="40" borderId="27" xfId="57" applyNumberFormat="1" applyFont="1" applyFill="1" applyBorder="1" applyAlignment="1" applyProtection="1">
      <alignment horizontal="left" vertical="top" wrapText="1"/>
      <protection locked="0"/>
    </xf>
    <xf numFmtId="49" fontId="9" fillId="40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9" fillId="40" borderId="27" xfId="57" applyNumberFormat="1" applyFont="1" applyFill="1" applyBorder="1" applyAlignment="1" applyProtection="1">
      <alignment horizontal="left" vertical="top" wrapText="1"/>
      <protection locked="0"/>
    </xf>
    <xf numFmtId="4" fontId="9" fillId="40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9" fillId="40" borderId="27" xfId="72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Alignment="1">
      <alignment vertical="top" wrapText="1"/>
    </xf>
    <xf numFmtId="0" fontId="14" fillId="0" borderId="27" xfId="0" applyFont="1" applyBorder="1" applyAlignment="1">
      <alignment wrapText="1"/>
    </xf>
    <xf numFmtId="0" fontId="10" fillId="0" borderId="27" xfId="82" applyFont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38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20202000000000151" TargetMode="External" /><Relationship Id="rId2" Type="http://schemas.openxmlformats.org/officeDocument/2006/relationships/hyperlink" Target="http://kodifikant.ru/codes/kbk2014/2020200000000015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view="pageBreakPreview" zoomScale="56" zoomScaleNormal="62" zoomScaleSheetLayoutView="56" zoomScalePageLayoutView="0" workbookViewId="0" topLeftCell="D1">
      <pane ySplit="7" topLeftCell="A8" activePane="bottomLeft" state="frozen"/>
      <selection pane="topLeft" activeCell="A1" sqref="A1"/>
      <selection pane="bottomLeft" activeCell="K31" sqref="K31"/>
    </sheetView>
  </sheetViews>
  <sheetFormatPr defaultColWidth="9.140625" defaultRowHeight="15"/>
  <cols>
    <col min="1" max="1" width="30.421875" style="1" customWidth="1"/>
    <col min="2" max="2" width="26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82.8515625" style="40" customWidth="1"/>
    <col min="12" max="12" width="25.421875" style="1" customWidth="1"/>
    <col min="13" max="13" width="22.7109375" style="1" customWidth="1"/>
    <col min="14" max="14" width="19.421875" style="1" customWidth="1"/>
    <col min="15" max="15" width="19.7109375" style="1" customWidth="1"/>
    <col min="16" max="16" width="19.140625" style="1" customWidth="1"/>
    <col min="17" max="17" width="23.421875" style="1" customWidth="1"/>
    <col min="18" max="18" width="18.28125" style="1" customWidth="1"/>
    <col min="19" max="19" width="17.140625" style="1" customWidth="1"/>
    <col min="20" max="20" width="21.00390625" style="1" customWidth="1"/>
    <col min="21" max="21" width="22.421875" style="1" customWidth="1"/>
    <col min="22" max="22" width="20.421875" style="1" customWidth="1"/>
    <col min="23" max="16384" width="9.140625" style="1" customWidth="1"/>
  </cols>
  <sheetData>
    <row r="1" spans="1:22" ht="45.75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8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.75" customHeight="1">
      <c r="A4" s="97" t="s">
        <v>0</v>
      </c>
      <c r="B4" s="97" t="s">
        <v>1</v>
      </c>
      <c r="C4" s="99" t="s">
        <v>2</v>
      </c>
      <c r="D4" s="100"/>
      <c r="E4" s="100"/>
      <c r="F4" s="100"/>
      <c r="G4" s="100"/>
      <c r="H4" s="100"/>
      <c r="I4" s="100"/>
      <c r="J4" s="101"/>
      <c r="K4" s="105" t="s">
        <v>3</v>
      </c>
      <c r="L4" s="95" t="s">
        <v>83</v>
      </c>
      <c r="M4" s="96" t="s">
        <v>4</v>
      </c>
      <c r="N4" s="96"/>
      <c r="O4" s="96"/>
      <c r="P4" s="96"/>
      <c r="Q4" s="95" t="s">
        <v>108</v>
      </c>
      <c r="R4" s="95" t="s">
        <v>139</v>
      </c>
      <c r="S4" s="95" t="s">
        <v>5</v>
      </c>
      <c r="T4" s="96" t="s">
        <v>6</v>
      </c>
      <c r="U4" s="96"/>
      <c r="V4" s="96"/>
    </row>
    <row r="5" spans="1:22" ht="15.75" customHeight="1">
      <c r="A5" s="98"/>
      <c r="B5" s="98"/>
      <c r="C5" s="97" t="s">
        <v>82</v>
      </c>
      <c r="D5" s="99" t="s">
        <v>7</v>
      </c>
      <c r="E5" s="100"/>
      <c r="F5" s="100"/>
      <c r="G5" s="100"/>
      <c r="H5" s="101"/>
      <c r="I5" s="99" t="s">
        <v>8</v>
      </c>
      <c r="J5" s="101"/>
      <c r="K5" s="106"/>
      <c r="L5" s="95"/>
      <c r="M5" s="96"/>
      <c r="N5" s="96"/>
      <c r="O5" s="96"/>
      <c r="P5" s="96"/>
      <c r="Q5" s="95"/>
      <c r="R5" s="95"/>
      <c r="S5" s="95"/>
      <c r="T5" s="96"/>
      <c r="U5" s="96"/>
      <c r="V5" s="96"/>
    </row>
    <row r="6" spans="1:22" ht="168" customHeight="1">
      <c r="A6" s="98"/>
      <c r="B6" s="98"/>
      <c r="C6" s="98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15" t="s">
        <v>14</v>
      </c>
      <c r="J6" s="15" t="s">
        <v>15</v>
      </c>
      <c r="K6" s="106"/>
      <c r="L6" s="95"/>
      <c r="M6" s="2" t="s">
        <v>135</v>
      </c>
      <c r="N6" s="2" t="s">
        <v>136</v>
      </c>
      <c r="O6" s="2" t="s">
        <v>137</v>
      </c>
      <c r="P6" s="2" t="s">
        <v>138</v>
      </c>
      <c r="Q6" s="95"/>
      <c r="R6" s="95"/>
      <c r="S6" s="95"/>
      <c r="T6" s="2" t="s">
        <v>140</v>
      </c>
      <c r="U6" s="2" t="s">
        <v>141</v>
      </c>
      <c r="V6" s="2" t="s">
        <v>142</v>
      </c>
    </row>
    <row r="7" spans="1:22" ht="20.25" customHeight="1">
      <c r="A7" s="3" t="s">
        <v>17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7" t="s">
        <v>27</v>
      </c>
      <c r="L7" s="3" t="s">
        <v>28</v>
      </c>
      <c r="M7" s="3" t="s">
        <v>29</v>
      </c>
      <c r="N7" s="3" t="s">
        <v>30</v>
      </c>
      <c r="O7" s="3" t="s">
        <v>31</v>
      </c>
      <c r="P7" s="3" t="s">
        <v>32</v>
      </c>
      <c r="Q7" s="3" t="s">
        <v>33</v>
      </c>
      <c r="R7" s="3" t="s">
        <v>34</v>
      </c>
      <c r="S7" s="3" t="s">
        <v>35</v>
      </c>
      <c r="T7" s="3" t="s">
        <v>36</v>
      </c>
      <c r="U7" s="3" t="s">
        <v>37</v>
      </c>
      <c r="V7" s="4" t="s">
        <v>38</v>
      </c>
    </row>
    <row r="8" spans="1:22" ht="51" customHeight="1">
      <c r="A8" s="5" t="s">
        <v>56</v>
      </c>
      <c r="B8" s="5"/>
      <c r="C8" s="16"/>
      <c r="D8" s="16"/>
      <c r="E8" s="16"/>
      <c r="F8" s="16"/>
      <c r="G8" s="16"/>
      <c r="H8" s="16"/>
      <c r="I8" s="16"/>
      <c r="J8" s="16"/>
      <c r="K8" s="38"/>
      <c r="L8" s="5"/>
      <c r="M8" s="5"/>
      <c r="N8" s="5"/>
      <c r="O8" s="5"/>
      <c r="P8" s="5"/>
      <c r="Q8" s="6">
        <f>Q9++Q12+Q21+Q27+Q30+Q32+Q14+Q23</f>
        <v>985773</v>
      </c>
      <c r="R8" s="6">
        <f>R9++R12+R21+R27+R30+R32+R14+R23</f>
        <v>617669.26</v>
      </c>
      <c r="S8" s="6">
        <f>S9++S12+S21+S27+S30+S32+S14+S23</f>
        <v>739126</v>
      </c>
      <c r="T8" s="6">
        <f>T9++T12+T21+T27+T30+T32+T14+T23</f>
        <v>1061700</v>
      </c>
      <c r="U8" s="6">
        <f>U9++U12+U21+U27+U30+U32+U14+U23</f>
        <v>976100</v>
      </c>
      <c r="V8" s="6">
        <f>V9++V12+V21+V27+V30+V32+V14+V23</f>
        <v>1307500</v>
      </c>
    </row>
    <row r="9" spans="1:24" ht="44.25" customHeight="1">
      <c r="A9" s="7" t="s">
        <v>57</v>
      </c>
      <c r="B9" s="7" t="s">
        <v>58</v>
      </c>
      <c r="C9" s="17"/>
      <c r="D9" s="17"/>
      <c r="E9" s="17"/>
      <c r="F9" s="17"/>
      <c r="G9" s="17"/>
      <c r="H9" s="17"/>
      <c r="I9" s="17"/>
      <c r="J9" s="17"/>
      <c r="K9" s="39"/>
      <c r="L9" s="7"/>
      <c r="M9" s="7"/>
      <c r="N9" s="7"/>
      <c r="O9" s="7"/>
      <c r="P9" s="12"/>
      <c r="Q9" s="35">
        <f>Q10+Q11</f>
        <v>40600</v>
      </c>
      <c r="R9" s="35">
        <f>R10+R11</f>
        <v>27167.54</v>
      </c>
      <c r="S9" s="35">
        <f>S10+S11</f>
        <v>35000</v>
      </c>
      <c r="T9" s="35">
        <f>SUM(T10:T11)</f>
        <v>42700</v>
      </c>
      <c r="U9" s="35">
        <f>SUM(U10:U11)</f>
        <v>46100</v>
      </c>
      <c r="V9" s="35">
        <f>SUM(V10:V11)</f>
        <v>49500</v>
      </c>
      <c r="W9" s="32"/>
      <c r="X9" s="32"/>
    </row>
    <row r="10" spans="1:22" s="32" customFormat="1" ht="75" customHeight="1">
      <c r="A10" s="26"/>
      <c r="B10" s="26"/>
      <c r="C10" s="27" t="s">
        <v>59</v>
      </c>
      <c r="D10" s="27" t="s">
        <v>60</v>
      </c>
      <c r="E10" s="27" t="s">
        <v>39</v>
      </c>
      <c r="F10" s="27" t="s">
        <v>40</v>
      </c>
      <c r="G10" s="27" t="s">
        <v>61</v>
      </c>
      <c r="H10" s="27" t="s">
        <v>39</v>
      </c>
      <c r="I10" s="27" t="s">
        <v>41</v>
      </c>
      <c r="J10" s="27" t="s">
        <v>62</v>
      </c>
      <c r="K10" s="36" t="s">
        <v>63</v>
      </c>
      <c r="L10" s="28" t="s">
        <v>64</v>
      </c>
      <c r="M10" s="29">
        <v>0.02</v>
      </c>
      <c r="N10" s="29">
        <v>0.02</v>
      </c>
      <c r="O10" s="29">
        <v>0.02</v>
      </c>
      <c r="P10" s="29">
        <v>0.02</v>
      </c>
      <c r="Q10" s="30">
        <v>40600</v>
      </c>
      <c r="R10" s="30">
        <v>27167.54</v>
      </c>
      <c r="S10" s="30">
        <v>35000</v>
      </c>
      <c r="T10" s="30">
        <v>42700</v>
      </c>
      <c r="U10" s="30">
        <v>46100</v>
      </c>
      <c r="V10" s="31">
        <v>49500</v>
      </c>
    </row>
    <row r="11" spans="1:22" s="32" customFormat="1" ht="75" customHeight="1">
      <c r="A11" s="26"/>
      <c r="B11" s="26"/>
      <c r="C11" s="27" t="s">
        <v>59</v>
      </c>
      <c r="D11" s="27" t="s">
        <v>60</v>
      </c>
      <c r="E11" s="27" t="s">
        <v>39</v>
      </c>
      <c r="F11" s="27" t="s">
        <v>40</v>
      </c>
      <c r="G11" s="27" t="s">
        <v>65</v>
      </c>
      <c r="H11" s="27" t="s">
        <v>39</v>
      </c>
      <c r="I11" s="27" t="s">
        <v>41</v>
      </c>
      <c r="J11" s="27" t="s">
        <v>62</v>
      </c>
      <c r="K11" s="41" t="s">
        <v>117</v>
      </c>
      <c r="L11" s="26" t="s">
        <v>64</v>
      </c>
      <c r="M11" s="29">
        <v>0.02</v>
      </c>
      <c r="N11" s="29">
        <v>0.02</v>
      </c>
      <c r="O11" s="29">
        <v>0.02</v>
      </c>
      <c r="P11" s="29">
        <v>0.02</v>
      </c>
      <c r="Q11" s="30"/>
      <c r="R11" s="30"/>
      <c r="S11" s="30"/>
      <c r="T11" s="30"/>
      <c r="U11" s="30"/>
      <c r="V11" s="31"/>
    </row>
    <row r="12" spans="1:22" ht="52.5" customHeight="1">
      <c r="A12" s="53" t="s">
        <v>57</v>
      </c>
      <c r="B12" s="7" t="s">
        <v>66</v>
      </c>
      <c r="C12" s="17"/>
      <c r="D12" s="17"/>
      <c r="E12" s="17"/>
      <c r="F12" s="17"/>
      <c r="G12" s="17"/>
      <c r="H12" s="17"/>
      <c r="I12" s="17"/>
      <c r="J12" s="17"/>
      <c r="K12" s="39"/>
      <c r="L12" s="7"/>
      <c r="M12" s="7"/>
      <c r="N12" s="7"/>
      <c r="O12" s="7"/>
      <c r="P12" s="7"/>
      <c r="Q12" s="8">
        <f>Q13</f>
        <v>205500</v>
      </c>
      <c r="R12" s="8">
        <f>SUM(R13:R13)</f>
        <v>205521.44</v>
      </c>
      <c r="S12" s="8">
        <f>SUM(S13:S13)</f>
        <v>213000</v>
      </c>
      <c r="T12" s="8">
        <f>SUM(T13:T13)</f>
        <v>226000</v>
      </c>
      <c r="U12" s="8">
        <f>SUM(U13:U13)</f>
        <v>239000</v>
      </c>
      <c r="V12" s="8">
        <f>SUM(V13:V13)</f>
        <v>254000</v>
      </c>
    </row>
    <row r="13" spans="1:22" s="32" customFormat="1" ht="31.5" customHeight="1">
      <c r="A13" s="26"/>
      <c r="B13" s="26"/>
      <c r="C13" s="27" t="s">
        <v>59</v>
      </c>
      <c r="D13" s="27" t="s">
        <v>60</v>
      </c>
      <c r="E13" s="27" t="s">
        <v>44</v>
      </c>
      <c r="F13" s="27" t="s">
        <v>43</v>
      </c>
      <c r="G13" s="27" t="s">
        <v>61</v>
      </c>
      <c r="H13" s="27" t="s">
        <v>39</v>
      </c>
      <c r="I13" s="27" t="s">
        <v>41</v>
      </c>
      <c r="J13" s="27" t="s">
        <v>62</v>
      </c>
      <c r="K13" s="36" t="s">
        <v>67</v>
      </c>
      <c r="L13" s="28" t="s">
        <v>64</v>
      </c>
      <c r="M13" s="33">
        <v>1</v>
      </c>
      <c r="N13" s="33">
        <v>1</v>
      </c>
      <c r="O13" s="33">
        <v>1</v>
      </c>
      <c r="P13" s="33">
        <v>1</v>
      </c>
      <c r="Q13" s="30">
        <v>205500</v>
      </c>
      <c r="R13" s="30">
        <v>205521.44</v>
      </c>
      <c r="S13" s="30">
        <v>213000</v>
      </c>
      <c r="T13" s="30">
        <v>226000</v>
      </c>
      <c r="U13" s="30">
        <v>239000</v>
      </c>
      <c r="V13" s="30">
        <v>254000</v>
      </c>
    </row>
    <row r="14" spans="1:22" s="32" customFormat="1" ht="31.5" customHeight="1">
      <c r="A14" s="54"/>
      <c r="B14" s="55" t="s">
        <v>97</v>
      </c>
      <c r="C14" s="56"/>
      <c r="D14" s="56"/>
      <c r="E14" s="56"/>
      <c r="F14" s="56"/>
      <c r="G14" s="56"/>
      <c r="H14" s="56"/>
      <c r="I14" s="56"/>
      <c r="J14" s="56"/>
      <c r="K14" s="57"/>
      <c r="L14" s="58" t="s">
        <v>64</v>
      </c>
      <c r="M14" s="59"/>
      <c r="N14" s="59"/>
      <c r="O14" s="59"/>
      <c r="P14" s="59"/>
      <c r="Q14" s="60">
        <f aca="true" t="shared" si="0" ref="Q14:V14">Q15+Q17+Q19</f>
        <v>322000</v>
      </c>
      <c r="R14" s="60">
        <f t="shared" si="0"/>
        <v>238742.33999999997</v>
      </c>
      <c r="S14" s="60">
        <f t="shared" si="0"/>
        <v>294000</v>
      </c>
      <c r="T14" s="60">
        <f t="shared" si="0"/>
        <v>381000</v>
      </c>
      <c r="U14" s="60">
        <f t="shared" si="0"/>
        <v>260000</v>
      </c>
      <c r="V14" s="60">
        <f t="shared" si="0"/>
        <v>260000</v>
      </c>
    </row>
    <row r="15" spans="1:22" s="32" customFormat="1" ht="38.25" customHeight="1">
      <c r="A15" s="26"/>
      <c r="B15" s="26"/>
      <c r="C15" s="27" t="s">
        <v>59</v>
      </c>
      <c r="D15" s="27" t="s">
        <v>60</v>
      </c>
      <c r="E15" s="27" t="s">
        <v>75</v>
      </c>
      <c r="F15" s="27" t="s">
        <v>39</v>
      </c>
      <c r="G15" s="27" t="s">
        <v>46</v>
      </c>
      <c r="H15" s="27" t="s">
        <v>48</v>
      </c>
      <c r="I15" s="27" t="s">
        <v>41</v>
      </c>
      <c r="J15" s="27" t="s">
        <v>62</v>
      </c>
      <c r="K15" s="43" t="s">
        <v>99</v>
      </c>
      <c r="L15" s="28" t="s">
        <v>64</v>
      </c>
      <c r="M15" s="33">
        <v>1</v>
      </c>
      <c r="N15" s="33">
        <v>1</v>
      </c>
      <c r="O15" s="33">
        <v>1</v>
      </c>
      <c r="P15" s="33">
        <v>1</v>
      </c>
      <c r="Q15" s="30">
        <f aca="true" t="shared" si="1" ref="Q15:V15">Q16</f>
        <v>50000</v>
      </c>
      <c r="R15" s="30">
        <f t="shared" si="1"/>
        <v>5902.25</v>
      </c>
      <c r="S15" s="30">
        <f t="shared" si="1"/>
        <v>11000</v>
      </c>
      <c r="T15" s="30">
        <f t="shared" si="1"/>
        <v>105000</v>
      </c>
      <c r="U15" s="30">
        <f t="shared" si="1"/>
        <v>100000</v>
      </c>
      <c r="V15" s="30">
        <f t="shared" si="1"/>
        <v>100000</v>
      </c>
    </row>
    <row r="16" spans="1:22" s="32" customFormat="1" ht="35.25" customHeight="1">
      <c r="A16" s="26"/>
      <c r="B16" s="26"/>
      <c r="C16" s="27" t="s">
        <v>59</v>
      </c>
      <c r="D16" s="27" t="s">
        <v>60</v>
      </c>
      <c r="E16" s="27" t="s">
        <v>75</v>
      </c>
      <c r="F16" s="27" t="s">
        <v>39</v>
      </c>
      <c r="G16" s="27" t="s">
        <v>65</v>
      </c>
      <c r="H16" s="27" t="s">
        <v>24</v>
      </c>
      <c r="I16" s="27" t="s">
        <v>41</v>
      </c>
      <c r="J16" s="27" t="s">
        <v>62</v>
      </c>
      <c r="K16" s="52" t="s">
        <v>100</v>
      </c>
      <c r="L16" s="28" t="s">
        <v>64</v>
      </c>
      <c r="M16" s="33">
        <v>1</v>
      </c>
      <c r="N16" s="33">
        <v>1</v>
      </c>
      <c r="O16" s="33">
        <v>1</v>
      </c>
      <c r="P16" s="33">
        <v>1</v>
      </c>
      <c r="Q16" s="30">
        <v>50000</v>
      </c>
      <c r="R16" s="30">
        <v>5902.25</v>
      </c>
      <c r="S16" s="30">
        <v>11000</v>
      </c>
      <c r="T16" s="30">
        <v>105000</v>
      </c>
      <c r="U16" s="30">
        <v>100000</v>
      </c>
      <c r="V16" s="30">
        <v>100000</v>
      </c>
    </row>
    <row r="17" spans="1:22" s="32" customFormat="1" ht="31.5" customHeight="1">
      <c r="A17" s="26"/>
      <c r="B17" s="26"/>
      <c r="C17" s="27" t="s">
        <v>59</v>
      </c>
      <c r="D17" s="27" t="s">
        <v>60</v>
      </c>
      <c r="E17" s="27" t="s">
        <v>75</v>
      </c>
      <c r="F17" s="27" t="s">
        <v>75</v>
      </c>
      <c r="G17" s="27" t="s">
        <v>65</v>
      </c>
      <c r="H17" s="27" t="s">
        <v>24</v>
      </c>
      <c r="I17" s="27" t="s">
        <v>41</v>
      </c>
      <c r="J17" s="27" t="s">
        <v>62</v>
      </c>
      <c r="K17" s="43" t="s">
        <v>98</v>
      </c>
      <c r="L17" s="28" t="s">
        <v>64</v>
      </c>
      <c r="M17" s="33">
        <v>1</v>
      </c>
      <c r="N17" s="33">
        <v>1</v>
      </c>
      <c r="O17" s="33">
        <v>1</v>
      </c>
      <c r="P17" s="33">
        <v>1</v>
      </c>
      <c r="Q17" s="30">
        <f aca="true" t="shared" si="2" ref="Q17:V17">Q18</f>
        <v>160000</v>
      </c>
      <c r="R17" s="30">
        <f t="shared" si="2"/>
        <v>164468.61</v>
      </c>
      <c r="S17" s="30">
        <f t="shared" si="2"/>
        <v>171000</v>
      </c>
      <c r="T17" s="30">
        <f t="shared" si="2"/>
        <v>162000</v>
      </c>
      <c r="U17" s="30">
        <f t="shared" si="2"/>
        <v>102000</v>
      </c>
      <c r="V17" s="30">
        <f t="shared" si="2"/>
        <v>102000</v>
      </c>
    </row>
    <row r="18" spans="1:22" s="32" customFormat="1" ht="35.25" customHeight="1">
      <c r="A18" s="26"/>
      <c r="B18" s="26"/>
      <c r="C18" s="27" t="s">
        <v>59</v>
      </c>
      <c r="D18" s="27" t="s">
        <v>60</v>
      </c>
      <c r="E18" s="27" t="s">
        <v>75</v>
      </c>
      <c r="F18" s="27" t="s">
        <v>75</v>
      </c>
      <c r="G18" s="27" t="s">
        <v>71</v>
      </c>
      <c r="H18" s="27" t="s">
        <v>24</v>
      </c>
      <c r="I18" s="27" t="s">
        <v>41</v>
      </c>
      <c r="J18" s="27" t="s">
        <v>62</v>
      </c>
      <c r="K18" s="43" t="s">
        <v>101</v>
      </c>
      <c r="L18" s="28" t="s">
        <v>64</v>
      </c>
      <c r="M18" s="33">
        <v>1</v>
      </c>
      <c r="N18" s="33">
        <v>1</v>
      </c>
      <c r="O18" s="33">
        <v>1</v>
      </c>
      <c r="P18" s="33">
        <v>1</v>
      </c>
      <c r="Q18" s="30">
        <v>160000</v>
      </c>
      <c r="R18" s="30">
        <v>164468.61</v>
      </c>
      <c r="S18" s="30">
        <v>171000</v>
      </c>
      <c r="T18" s="30">
        <v>162000</v>
      </c>
      <c r="U18" s="30">
        <v>102000</v>
      </c>
      <c r="V18" s="30">
        <v>102000</v>
      </c>
    </row>
    <row r="19" spans="1:22" s="32" customFormat="1" ht="35.25" customHeight="1">
      <c r="A19" s="26"/>
      <c r="B19" s="26"/>
      <c r="C19" s="27" t="s">
        <v>59</v>
      </c>
      <c r="D19" s="27" t="s">
        <v>60</v>
      </c>
      <c r="E19" s="27" t="s">
        <v>75</v>
      </c>
      <c r="F19" s="27" t="s">
        <v>75</v>
      </c>
      <c r="G19" s="27" t="s">
        <v>109</v>
      </c>
      <c r="H19" s="27" t="s">
        <v>24</v>
      </c>
      <c r="I19" s="27" t="s">
        <v>46</v>
      </c>
      <c r="J19" s="27" t="s">
        <v>62</v>
      </c>
      <c r="K19" s="43" t="s">
        <v>110</v>
      </c>
      <c r="L19" s="28" t="s">
        <v>64</v>
      </c>
      <c r="M19" s="33">
        <v>1</v>
      </c>
      <c r="N19" s="33">
        <v>1</v>
      </c>
      <c r="O19" s="33">
        <v>1</v>
      </c>
      <c r="P19" s="33">
        <v>1</v>
      </c>
      <c r="Q19" s="30">
        <f aca="true" t="shared" si="3" ref="Q19:V19">Q20</f>
        <v>112000</v>
      </c>
      <c r="R19" s="30">
        <f t="shared" si="3"/>
        <v>68371.48</v>
      </c>
      <c r="S19" s="30">
        <f>S20</f>
        <v>112000</v>
      </c>
      <c r="T19" s="30">
        <f t="shared" si="3"/>
        <v>114000</v>
      </c>
      <c r="U19" s="30">
        <f t="shared" si="3"/>
        <v>58000</v>
      </c>
      <c r="V19" s="30">
        <f t="shared" si="3"/>
        <v>58000</v>
      </c>
    </row>
    <row r="20" spans="1:22" s="32" customFormat="1" ht="35.25" customHeight="1">
      <c r="A20" s="26"/>
      <c r="B20" s="26"/>
      <c r="C20" s="27" t="s">
        <v>59</v>
      </c>
      <c r="D20" s="27" t="s">
        <v>60</v>
      </c>
      <c r="E20" s="27" t="s">
        <v>75</v>
      </c>
      <c r="F20" s="27" t="s">
        <v>75</v>
      </c>
      <c r="G20" s="27" t="s">
        <v>111</v>
      </c>
      <c r="H20" s="27" t="s">
        <v>24</v>
      </c>
      <c r="I20" s="27" t="s">
        <v>46</v>
      </c>
      <c r="J20" s="27" t="s">
        <v>62</v>
      </c>
      <c r="K20" s="43" t="s">
        <v>112</v>
      </c>
      <c r="L20" s="28" t="s">
        <v>64</v>
      </c>
      <c r="M20" s="33">
        <v>1</v>
      </c>
      <c r="N20" s="33">
        <v>1</v>
      </c>
      <c r="O20" s="33">
        <v>1</v>
      </c>
      <c r="P20" s="33">
        <v>1</v>
      </c>
      <c r="Q20" s="30">
        <v>112000</v>
      </c>
      <c r="R20" s="30">
        <v>68371.48</v>
      </c>
      <c r="S20" s="30">
        <v>112000</v>
      </c>
      <c r="T20" s="30">
        <v>114000</v>
      </c>
      <c r="U20" s="30">
        <v>58000</v>
      </c>
      <c r="V20" s="30">
        <v>58000</v>
      </c>
    </row>
    <row r="21" spans="1:22" ht="31.5">
      <c r="A21" s="7" t="s">
        <v>57</v>
      </c>
      <c r="B21" s="7" t="s">
        <v>68</v>
      </c>
      <c r="C21" s="17"/>
      <c r="D21" s="17"/>
      <c r="E21" s="17"/>
      <c r="F21" s="17"/>
      <c r="G21" s="17"/>
      <c r="H21" s="17"/>
      <c r="I21" s="17"/>
      <c r="J21" s="17"/>
      <c r="K21" s="39"/>
      <c r="L21" s="7"/>
      <c r="M21" s="7"/>
      <c r="N21" s="7"/>
      <c r="O21" s="7"/>
      <c r="P21" s="7"/>
      <c r="Q21" s="8">
        <f>SUM(Q22:Q22)</f>
        <v>0</v>
      </c>
      <c r="R21" s="8">
        <f>SUM(R22:R22)</f>
        <v>0</v>
      </c>
      <c r="S21" s="8">
        <f>SUM(S22:S22)</f>
        <v>0</v>
      </c>
      <c r="T21" s="8">
        <f>SUM(T22:T22)</f>
        <v>0</v>
      </c>
      <c r="U21" s="8">
        <f>SUM(U22:U22)</f>
        <v>0</v>
      </c>
      <c r="V21" s="30"/>
    </row>
    <row r="22" spans="1:22" s="32" customFormat="1" ht="82.5" customHeight="1">
      <c r="A22" s="26"/>
      <c r="B22" s="26"/>
      <c r="C22" s="27" t="s">
        <v>59</v>
      </c>
      <c r="D22" s="27" t="s">
        <v>60</v>
      </c>
      <c r="E22" s="27" t="s">
        <v>69</v>
      </c>
      <c r="F22" s="27" t="s">
        <v>45</v>
      </c>
      <c r="G22" s="27" t="s">
        <v>42</v>
      </c>
      <c r="H22" s="27" t="s">
        <v>39</v>
      </c>
      <c r="I22" s="27" t="s">
        <v>41</v>
      </c>
      <c r="J22" s="27" t="s">
        <v>62</v>
      </c>
      <c r="K22" s="41" t="s">
        <v>84</v>
      </c>
      <c r="L22" s="28" t="s">
        <v>64</v>
      </c>
      <c r="M22" s="33">
        <v>1</v>
      </c>
      <c r="N22" s="33">
        <v>1</v>
      </c>
      <c r="O22" s="33">
        <v>1</v>
      </c>
      <c r="P22" s="33">
        <v>1</v>
      </c>
      <c r="Q22" s="30"/>
      <c r="R22" s="30"/>
      <c r="S22" s="30">
        <v>0</v>
      </c>
      <c r="T22" s="30">
        <v>0</v>
      </c>
      <c r="U22" s="30">
        <v>0</v>
      </c>
      <c r="V22" s="31">
        <v>0</v>
      </c>
    </row>
    <row r="23" spans="1:22" s="32" customFormat="1" ht="99.75" customHeight="1">
      <c r="A23" s="72" t="s">
        <v>56</v>
      </c>
      <c r="B23" s="73" t="s">
        <v>103</v>
      </c>
      <c r="C23" s="56"/>
      <c r="D23" s="56"/>
      <c r="E23" s="56"/>
      <c r="F23" s="56"/>
      <c r="G23" s="56"/>
      <c r="H23" s="56"/>
      <c r="I23" s="56"/>
      <c r="J23" s="56"/>
      <c r="K23" s="74"/>
      <c r="L23" s="58"/>
      <c r="M23" s="59"/>
      <c r="N23" s="59"/>
      <c r="O23" s="59"/>
      <c r="P23" s="59"/>
      <c r="Q23" s="60">
        <f>Q24+Q25+Q26</f>
        <v>202300</v>
      </c>
      <c r="R23" s="60">
        <f>R24+R25+R26</f>
        <v>131436.78999999998</v>
      </c>
      <c r="S23" s="60">
        <f>S24+S25+S26</f>
        <v>182300</v>
      </c>
      <c r="T23" s="60">
        <f>T24+T25+T26</f>
        <v>180000</v>
      </c>
      <c r="U23" s="60">
        <f>U24+U25+U26</f>
        <v>180000</v>
      </c>
      <c r="V23" s="60">
        <f>V24+V25+V26</f>
        <v>180000</v>
      </c>
    </row>
    <row r="24" spans="1:22" s="32" customFormat="1" ht="99.75" customHeight="1">
      <c r="A24" s="85"/>
      <c r="B24" s="86"/>
      <c r="C24" s="87" t="s">
        <v>102</v>
      </c>
      <c r="D24" s="87" t="s">
        <v>60</v>
      </c>
      <c r="E24" s="87" t="s">
        <v>25</v>
      </c>
      <c r="F24" s="87" t="s">
        <v>44</v>
      </c>
      <c r="G24" s="87" t="s">
        <v>86</v>
      </c>
      <c r="H24" s="87" t="s">
        <v>24</v>
      </c>
      <c r="I24" s="87" t="s">
        <v>41</v>
      </c>
      <c r="J24" s="87" t="s">
        <v>105</v>
      </c>
      <c r="K24" s="91" t="s">
        <v>128</v>
      </c>
      <c r="L24" s="26" t="s">
        <v>107</v>
      </c>
      <c r="M24" s="88">
        <v>1</v>
      </c>
      <c r="N24" s="88">
        <v>1</v>
      </c>
      <c r="O24" s="88">
        <v>1</v>
      </c>
      <c r="P24" s="88">
        <v>1</v>
      </c>
      <c r="Q24" s="89">
        <v>7300</v>
      </c>
      <c r="R24" s="89">
        <v>7101.79</v>
      </c>
      <c r="S24" s="89">
        <v>7300</v>
      </c>
      <c r="T24" s="89">
        <v>5000</v>
      </c>
      <c r="U24" s="89">
        <v>5000</v>
      </c>
      <c r="V24" s="90">
        <v>5000</v>
      </c>
    </row>
    <row r="25" spans="1:22" s="32" customFormat="1" ht="82.5" customHeight="1">
      <c r="A25" s="26"/>
      <c r="B25" s="26"/>
      <c r="C25" s="27" t="s">
        <v>102</v>
      </c>
      <c r="D25" s="27" t="s">
        <v>60</v>
      </c>
      <c r="E25" s="27" t="s">
        <v>25</v>
      </c>
      <c r="F25" s="27" t="s">
        <v>44</v>
      </c>
      <c r="G25" s="27" t="s">
        <v>104</v>
      </c>
      <c r="H25" s="27" t="s">
        <v>24</v>
      </c>
      <c r="I25" s="27" t="s">
        <v>41</v>
      </c>
      <c r="J25" s="27" t="s">
        <v>105</v>
      </c>
      <c r="K25" s="41" t="s">
        <v>106</v>
      </c>
      <c r="L25" s="26" t="s">
        <v>107</v>
      </c>
      <c r="M25" s="33">
        <v>1</v>
      </c>
      <c r="N25" s="33">
        <v>1</v>
      </c>
      <c r="O25" s="33">
        <v>1</v>
      </c>
      <c r="P25" s="33">
        <v>1</v>
      </c>
      <c r="Q25" s="30">
        <v>135000</v>
      </c>
      <c r="R25" s="30">
        <v>112030</v>
      </c>
      <c r="S25" s="30">
        <v>135000</v>
      </c>
      <c r="T25" s="30">
        <v>135000</v>
      </c>
      <c r="U25" s="30">
        <v>135000</v>
      </c>
      <c r="V25" s="31">
        <v>135000</v>
      </c>
    </row>
    <row r="26" spans="1:22" s="32" customFormat="1" ht="82.5" customHeight="1">
      <c r="A26" s="26"/>
      <c r="B26" s="26"/>
      <c r="C26" s="27" t="s">
        <v>102</v>
      </c>
      <c r="D26" s="27" t="s">
        <v>60</v>
      </c>
      <c r="E26" s="27" t="s">
        <v>25</v>
      </c>
      <c r="F26" s="27" t="s">
        <v>124</v>
      </c>
      <c r="G26" s="27" t="s">
        <v>125</v>
      </c>
      <c r="H26" s="27" t="s">
        <v>24</v>
      </c>
      <c r="I26" s="27" t="s">
        <v>41</v>
      </c>
      <c r="J26" s="27" t="s">
        <v>105</v>
      </c>
      <c r="K26" s="84" t="s">
        <v>126</v>
      </c>
      <c r="L26" s="26" t="s">
        <v>107</v>
      </c>
      <c r="M26" s="33">
        <v>1</v>
      </c>
      <c r="N26" s="33">
        <v>1</v>
      </c>
      <c r="O26" s="33">
        <v>1</v>
      </c>
      <c r="P26" s="33">
        <v>1</v>
      </c>
      <c r="Q26" s="30">
        <v>60000</v>
      </c>
      <c r="R26" s="30">
        <v>12305</v>
      </c>
      <c r="S26" s="30">
        <v>40000</v>
      </c>
      <c r="T26" s="30">
        <v>40000</v>
      </c>
      <c r="U26" s="30">
        <v>40000</v>
      </c>
      <c r="V26" s="31">
        <v>40000</v>
      </c>
    </row>
    <row r="27" spans="1:22" ht="78.75">
      <c r="A27" s="7" t="s">
        <v>56</v>
      </c>
      <c r="B27" s="7" t="s">
        <v>72</v>
      </c>
      <c r="C27" s="17"/>
      <c r="D27" s="17"/>
      <c r="E27" s="17"/>
      <c r="F27" s="17"/>
      <c r="G27" s="17"/>
      <c r="H27" s="17"/>
      <c r="I27" s="17"/>
      <c r="J27" s="17"/>
      <c r="K27" s="39"/>
      <c r="L27" s="7"/>
      <c r="M27" s="7"/>
      <c r="N27" s="7"/>
      <c r="O27" s="7"/>
      <c r="P27" s="7"/>
      <c r="Q27" s="8">
        <f aca="true" t="shared" si="4" ref="Q27:V27">SUM(Q28:Q29)</f>
        <v>206000</v>
      </c>
      <c r="R27" s="8">
        <f t="shared" si="4"/>
        <v>5475.15</v>
      </c>
      <c r="S27" s="8">
        <f t="shared" si="4"/>
        <v>5500</v>
      </c>
      <c r="T27" s="8">
        <f t="shared" si="4"/>
        <v>232000</v>
      </c>
      <c r="U27" s="8">
        <f t="shared" si="4"/>
        <v>251000</v>
      </c>
      <c r="V27" s="8">
        <f t="shared" si="4"/>
        <v>564000</v>
      </c>
    </row>
    <row r="28" spans="1:22" s="32" customFormat="1" ht="96" customHeight="1">
      <c r="A28" s="26"/>
      <c r="B28" s="26"/>
      <c r="C28" s="27" t="s">
        <v>102</v>
      </c>
      <c r="D28" s="27" t="s">
        <v>60</v>
      </c>
      <c r="E28" s="27" t="s">
        <v>28</v>
      </c>
      <c r="F28" s="27" t="s">
        <v>40</v>
      </c>
      <c r="G28" s="27" t="s">
        <v>73</v>
      </c>
      <c r="H28" s="27" t="s">
        <v>24</v>
      </c>
      <c r="I28" s="27" t="s">
        <v>41</v>
      </c>
      <c r="J28" s="27" t="s">
        <v>74</v>
      </c>
      <c r="K28" s="44" t="s">
        <v>85</v>
      </c>
      <c r="L28" s="26" t="s">
        <v>107</v>
      </c>
      <c r="M28" s="33">
        <v>1</v>
      </c>
      <c r="N28" s="33">
        <v>1</v>
      </c>
      <c r="O28" s="33">
        <v>1</v>
      </c>
      <c r="P28" s="33">
        <v>1</v>
      </c>
      <c r="Q28" s="30"/>
      <c r="R28" s="30"/>
      <c r="S28" s="30"/>
      <c r="T28" s="30"/>
      <c r="U28" s="30">
        <v>0</v>
      </c>
      <c r="V28" s="30">
        <v>0</v>
      </c>
    </row>
    <row r="29" spans="1:22" s="32" customFormat="1" ht="96.75" customHeight="1">
      <c r="A29" s="26"/>
      <c r="B29" s="26"/>
      <c r="C29" s="27" t="s">
        <v>102</v>
      </c>
      <c r="D29" s="27" t="s">
        <v>60</v>
      </c>
      <c r="E29" s="27" t="s">
        <v>28</v>
      </c>
      <c r="F29" s="27" t="s">
        <v>75</v>
      </c>
      <c r="G29" s="27" t="s">
        <v>86</v>
      </c>
      <c r="H29" s="27" t="s">
        <v>24</v>
      </c>
      <c r="I29" s="27" t="s">
        <v>41</v>
      </c>
      <c r="J29" s="27" t="s">
        <v>76</v>
      </c>
      <c r="K29" s="44" t="s">
        <v>87</v>
      </c>
      <c r="L29" s="26" t="s">
        <v>107</v>
      </c>
      <c r="M29" s="33">
        <v>1</v>
      </c>
      <c r="N29" s="33">
        <v>1</v>
      </c>
      <c r="O29" s="33">
        <v>1</v>
      </c>
      <c r="P29" s="33">
        <v>1</v>
      </c>
      <c r="Q29" s="30">
        <v>206000</v>
      </c>
      <c r="R29" s="30">
        <v>5475.15</v>
      </c>
      <c r="S29" s="30">
        <v>5500</v>
      </c>
      <c r="T29" s="30">
        <v>232000</v>
      </c>
      <c r="U29" s="30">
        <v>251000</v>
      </c>
      <c r="V29" s="31">
        <v>564000</v>
      </c>
    </row>
    <row r="30" spans="1:22" ht="71.25" customHeight="1">
      <c r="A30" s="7" t="s">
        <v>56</v>
      </c>
      <c r="B30" s="7" t="s">
        <v>77</v>
      </c>
      <c r="C30" s="17"/>
      <c r="D30" s="17"/>
      <c r="E30" s="17"/>
      <c r="F30" s="17"/>
      <c r="G30" s="17"/>
      <c r="H30" s="17"/>
      <c r="I30" s="17"/>
      <c r="J30" s="17"/>
      <c r="K30" s="39"/>
      <c r="L30" s="7"/>
      <c r="M30" s="7"/>
      <c r="N30" s="7"/>
      <c r="O30" s="7"/>
      <c r="P30" s="7"/>
      <c r="Q30" s="8">
        <f aca="true" t="shared" si="5" ref="Q30:V30">SUM(Q31:Q31)</f>
        <v>0</v>
      </c>
      <c r="R30" s="8">
        <f t="shared" si="5"/>
        <v>0</v>
      </c>
      <c r="S30" s="8">
        <f t="shared" si="5"/>
        <v>0</v>
      </c>
      <c r="T30" s="8">
        <f t="shared" si="5"/>
        <v>0</v>
      </c>
      <c r="U30" s="8">
        <f t="shared" si="5"/>
        <v>0</v>
      </c>
      <c r="V30" s="8">
        <f t="shared" si="5"/>
        <v>0</v>
      </c>
    </row>
    <row r="31" spans="1:22" s="32" customFormat="1" ht="87" customHeight="1">
      <c r="A31" s="26"/>
      <c r="B31" s="26"/>
      <c r="C31" s="27" t="s">
        <v>102</v>
      </c>
      <c r="D31" s="27" t="s">
        <v>60</v>
      </c>
      <c r="E31" s="27" t="s">
        <v>30</v>
      </c>
      <c r="F31" s="27" t="s">
        <v>79</v>
      </c>
      <c r="G31" s="27" t="s">
        <v>80</v>
      </c>
      <c r="H31" s="27" t="s">
        <v>24</v>
      </c>
      <c r="I31" s="27" t="s">
        <v>41</v>
      </c>
      <c r="J31" s="27" t="s">
        <v>78</v>
      </c>
      <c r="K31" s="42" t="s">
        <v>88</v>
      </c>
      <c r="L31" s="26" t="s">
        <v>107</v>
      </c>
      <c r="M31" s="33">
        <v>1</v>
      </c>
      <c r="N31" s="33">
        <v>1</v>
      </c>
      <c r="O31" s="33">
        <v>1</v>
      </c>
      <c r="P31" s="33">
        <v>1</v>
      </c>
      <c r="Q31" s="30"/>
      <c r="R31" s="30"/>
      <c r="S31" s="30"/>
      <c r="T31" s="30">
        <v>0</v>
      </c>
      <c r="U31" s="30">
        <v>0</v>
      </c>
      <c r="V31" s="30">
        <v>0</v>
      </c>
    </row>
    <row r="32" spans="1:22" ht="121.5">
      <c r="A32" s="7" t="s">
        <v>56</v>
      </c>
      <c r="B32" s="92" t="s">
        <v>130</v>
      </c>
      <c r="C32" s="17"/>
      <c r="D32" s="17"/>
      <c r="E32" s="17"/>
      <c r="F32" s="17"/>
      <c r="G32" s="17"/>
      <c r="H32" s="17"/>
      <c r="I32" s="17"/>
      <c r="J32" s="17"/>
      <c r="K32" s="39"/>
      <c r="L32" s="7"/>
      <c r="M32" s="7"/>
      <c r="N32" s="7"/>
      <c r="O32" s="7"/>
      <c r="P32" s="7"/>
      <c r="Q32" s="8">
        <f>SUM(Q33:Q35)</f>
        <v>9373</v>
      </c>
      <c r="R32" s="8">
        <f>SUM(R33:R35)</f>
        <v>9326</v>
      </c>
      <c r="S32" s="8">
        <f>SUM(S33:S35)</f>
        <v>9326</v>
      </c>
      <c r="T32" s="8">
        <f>SUM(T33:T33)</f>
        <v>0</v>
      </c>
      <c r="U32" s="8">
        <f>SUM(U33:U33)</f>
        <v>0</v>
      </c>
      <c r="V32" s="8">
        <f>SUM(V33:V33)</f>
        <v>0</v>
      </c>
    </row>
    <row r="33" spans="1:22" s="32" customFormat="1" ht="66" customHeight="1">
      <c r="A33" s="34"/>
      <c r="B33" s="34"/>
      <c r="C33" s="27" t="s">
        <v>102</v>
      </c>
      <c r="D33" s="27" t="s">
        <v>60</v>
      </c>
      <c r="E33" s="27" t="s">
        <v>31</v>
      </c>
      <c r="F33" s="27" t="s">
        <v>29</v>
      </c>
      <c r="G33" s="27" t="s">
        <v>65</v>
      </c>
      <c r="H33" s="27" t="s">
        <v>24</v>
      </c>
      <c r="I33" s="27" t="s">
        <v>131</v>
      </c>
      <c r="J33" s="27" t="s">
        <v>118</v>
      </c>
      <c r="K33" s="107" t="s">
        <v>143</v>
      </c>
      <c r="L33" s="26" t="s">
        <v>107</v>
      </c>
      <c r="M33" s="33">
        <v>1</v>
      </c>
      <c r="N33" s="33">
        <v>1</v>
      </c>
      <c r="O33" s="33">
        <v>1</v>
      </c>
      <c r="P33" s="33">
        <v>1</v>
      </c>
      <c r="Q33" s="30">
        <v>9373</v>
      </c>
      <c r="R33" s="30">
        <v>9326</v>
      </c>
      <c r="S33" s="30">
        <v>9326</v>
      </c>
      <c r="T33" s="30"/>
      <c r="U33" s="30"/>
      <c r="V33" s="30"/>
    </row>
    <row r="34" spans="1:22" s="32" customFormat="1" ht="66.75" customHeight="1" hidden="1">
      <c r="A34" s="34"/>
      <c r="B34" s="34" t="s">
        <v>129</v>
      </c>
      <c r="C34" s="27"/>
      <c r="D34" s="27"/>
      <c r="E34" s="27"/>
      <c r="F34" s="27"/>
      <c r="G34" s="27"/>
      <c r="H34" s="27"/>
      <c r="I34" s="27"/>
      <c r="J34" s="27"/>
      <c r="K34" s="43"/>
      <c r="L34" s="26"/>
      <c r="M34" s="33"/>
      <c r="N34" s="33"/>
      <c r="O34" s="33"/>
      <c r="P34" s="33"/>
      <c r="Q34" s="30"/>
      <c r="R34" s="30"/>
      <c r="S34" s="30"/>
      <c r="T34" s="30"/>
      <c r="U34" s="30"/>
      <c r="V34" s="30"/>
    </row>
    <row r="35" spans="1:22" s="32" customFormat="1" ht="69" customHeight="1" hidden="1">
      <c r="A35" s="34"/>
      <c r="B35" s="34"/>
      <c r="C35" s="27"/>
      <c r="D35" s="27"/>
      <c r="E35" s="27"/>
      <c r="F35" s="27"/>
      <c r="G35" s="27"/>
      <c r="H35" s="27"/>
      <c r="I35" s="27"/>
      <c r="J35" s="27"/>
      <c r="K35" s="43"/>
      <c r="L35" s="26"/>
      <c r="M35" s="33"/>
      <c r="N35" s="33"/>
      <c r="O35" s="33"/>
      <c r="P35" s="33"/>
      <c r="Q35" s="30"/>
      <c r="R35" s="30"/>
      <c r="S35" s="30"/>
      <c r="T35" s="30"/>
      <c r="U35" s="30"/>
      <c r="V35" s="30"/>
    </row>
    <row r="36" spans="1:22" ht="54" customHeight="1">
      <c r="A36" s="5" t="s">
        <v>47</v>
      </c>
      <c r="B36" s="5"/>
      <c r="C36" s="16"/>
      <c r="D36" s="16" t="s">
        <v>16</v>
      </c>
      <c r="E36" s="16" t="s">
        <v>48</v>
      </c>
      <c r="F36" s="16" t="s">
        <v>48</v>
      </c>
      <c r="G36" s="16" t="s">
        <v>46</v>
      </c>
      <c r="H36" s="16" t="s">
        <v>48</v>
      </c>
      <c r="I36" s="16" t="s">
        <v>41</v>
      </c>
      <c r="J36" s="16" t="s">
        <v>46</v>
      </c>
      <c r="K36" s="38"/>
      <c r="L36" s="6"/>
      <c r="M36" s="6"/>
      <c r="N36" s="6"/>
      <c r="O36" s="6"/>
      <c r="P36" s="6"/>
      <c r="Q36" s="6">
        <f>Q37+Q40+Q46+Q49+Q43</f>
        <v>1082109.74</v>
      </c>
      <c r="R36" s="6">
        <f>R37+R40+R46+R49+R43</f>
        <v>862404.63</v>
      </c>
      <c r="S36" s="6">
        <f>S37+S40+S46+S49+S43</f>
        <v>1074109.74</v>
      </c>
      <c r="T36" s="6">
        <f>T37+T40+T46+T49+T44</f>
        <v>868749</v>
      </c>
      <c r="U36" s="6">
        <f>U37+U40+U46+U49+U43</f>
        <v>769916.2</v>
      </c>
      <c r="V36" s="6">
        <f>V37+V40+V46+V50+V43</f>
        <v>441163</v>
      </c>
    </row>
    <row r="37" spans="1:22" ht="78.75">
      <c r="A37" s="7" t="s">
        <v>49</v>
      </c>
      <c r="B37" s="7" t="s">
        <v>50</v>
      </c>
      <c r="C37" s="17"/>
      <c r="D37" s="17" t="s">
        <v>16</v>
      </c>
      <c r="E37" s="17" t="s">
        <v>40</v>
      </c>
      <c r="F37" s="17" t="s">
        <v>24</v>
      </c>
      <c r="G37" s="17" t="s">
        <v>46</v>
      </c>
      <c r="H37" s="17" t="s">
        <v>48</v>
      </c>
      <c r="I37" s="17" t="s">
        <v>41</v>
      </c>
      <c r="J37" s="17" t="s">
        <v>118</v>
      </c>
      <c r="K37" s="39"/>
      <c r="L37" s="7"/>
      <c r="M37" s="7"/>
      <c r="N37" s="7"/>
      <c r="O37" s="7"/>
      <c r="P37" s="7"/>
      <c r="Q37" s="8">
        <f aca="true" t="shared" si="6" ref="Q37:V37">SUM(Q38:Q39)</f>
        <v>834000</v>
      </c>
      <c r="R37" s="8">
        <f t="shared" si="6"/>
        <v>623000</v>
      </c>
      <c r="S37" s="8">
        <f t="shared" si="6"/>
        <v>834000</v>
      </c>
      <c r="T37" s="8">
        <f t="shared" si="6"/>
        <v>745800</v>
      </c>
      <c r="U37" s="8">
        <f t="shared" si="6"/>
        <v>565800</v>
      </c>
      <c r="V37" s="8">
        <f t="shared" si="6"/>
        <v>308800</v>
      </c>
    </row>
    <row r="38" spans="1:22" s="24" customFormat="1" ht="90" customHeight="1">
      <c r="A38" s="20"/>
      <c r="B38" s="20"/>
      <c r="C38" s="18" t="s">
        <v>102</v>
      </c>
      <c r="D38" s="21" t="s">
        <v>16</v>
      </c>
      <c r="E38" s="21" t="s">
        <v>40</v>
      </c>
      <c r="F38" s="21" t="s">
        <v>29</v>
      </c>
      <c r="G38" s="21" t="s">
        <v>52</v>
      </c>
      <c r="H38" s="21" t="s">
        <v>24</v>
      </c>
      <c r="I38" s="21" t="s">
        <v>41</v>
      </c>
      <c r="J38" s="21" t="s">
        <v>118</v>
      </c>
      <c r="K38" s="45" t="s">
        <v>89</v>
      </c>
      <c r="L38" s="26" t="s">
        <v>107</v>
      </c>
      <c r="M38" s="22"/>
      <c r="N38" s="22"/>
      <c r="O38" s="22"/>
      <c r="P38" s="22"/>
      <c r="Q38" s="23">
        <v>42000</v>
      </c>
      <c r="R38" s="23">
        <v>35000</v>
      </c>
      <c r="S38" s="23">
        <v>42000</v>
      </c>
      <c r="T38" s="23">
        <v>45800</v>
      </c>
      <c r="U38" s="23">
        <v>45800</v>
      </c>
      <c r="V38" s="23">
        <v>45800</v>
      </c>
    </row>
    <row r="39" spans="1:22" s="24" customFormat="1" ht="88.5" customHeight="1">
      <c r="A39" s="20"/>
      <c r="B39" s="19"/>
      <c r="C39" s="18" t="s">
        <v>102</v>
      </c>
      <c r="D39" s="21" t="s">
        <v>16</v>
      </c>
      <c r="E39" s="21" t="s">
        <v>40</v>
      </c>
      <c r="F39" s="21" t="s">
        <v>29</v>
      </c>
      <c r="G39" s="21" t="s">
        <v>113</v>
      </c>
      <c r="H39" s="21" t="s">
        <v>24</v>
      </c>
      <c r="I39" s="21" t="s">
        <v>41</v>
      </c>
      <c r="J39" s="21" t="s">
        <v>118</v>
      </c>
      <c r="K39" s="45" t="s">
        <v>90</v>
      </c>
      <c r="L39" s="26" t="s">
        <v>107</v>
      </c>
      <c r="M39" s="25"/>
      <c r="N39" s="25"/>
      <c r="O39" s="25"/>
      <c r="P39" s="25"/>
      <c r="Q39" s="23">
        <v>792000</v>
      </c>
      <c r="R39" s="23">
        <v>588000</v>
      </c>
      <c r="S39" s="23">
        <v>792000</v>
      </c>
      <c r="T39" s="23">
        <v>700000</v>
      </c>
      <c r="U39" s="23">
        <v>520000</v>
      </c>
      <c r="V39" s="23">
        <v>263000</v>
      </c>
    </row>
    <row r="40" spans="1:22" ht="78.75">
      <c r="A40" s="7" t="s">
        <v>49</v>
      </c>
      <c r="B40" s="7" t="s">
        <v>53</v>
      </c>
      <c r="C40" s="17"/>
      <c r="D40" s="17" t="s">
        <v>16</v>
      </c>
      <c r="E40" s="17" t="s">
        <v>40</v>
      </c>
      <c r="F40" s="17" t="s">
        <v>114</v>
      </c>
      <c r="G40" s="17" t="s">
        <v>46</v>
      </c>
      <c r="H40" s="17" t="s">
        <v>48</v>
      </c>
      <c r="I40" s="17" t="s">
        <v>41</v>
      </c>
      <c r="J40" s="17" t="s">
        <v>51</v>
      </c>
      <c r="K40" s="39"/>
      <c r="L40" s="8"/>
      <c r="M40" s="8"/>
      <c r="N40" s="8"/>
      <c r="O40" s="8"/>
      <c r="P40" s="8"/>
      <c r="Q40" s="8">
        <f aca="true" t="shared" si="7" ref="Q40:V41">Q41</f>
        <v>100616</v>
      </c>
      <c r="R40" s="8">
        <f t="shared" si="7"/>
        <v>100616</v>
      </c>
      <c r="S40" s="8">
        <f t="shared" si="7"/>
        <v>100616</v>
      </c>
      <c r="T40" s="8">
        <f t="shared" si="7"/>
        <v>114949</v>
      </c>
      <c r="U40" s="8">
        <f t="shared" si="7"/>
        <v>120128</v>
      </c>
      <c r="V40" s="8">
        <f t="shared" si="7"/>
        <v>124363</v>
      </c>
    </row>
    <row r="41" spans="1:22" ht="87" customHeight="1">
      <c r="A41" s="11"/>
      <c r="B41" s="11"/>
      <c r="C41" s="18" t="s">
        <v>102</v>
      </c>
      <c r="D41" s="18" t="s">
        <v>16</v>
      </c>
      <c r="E41" s="18" t="s">
        <v>40</v>
      </c>
      <c r="F41" s="18" t="s">
        <v>114</v>
      </c>
      <c r="G41" s="18" t="s">
        <v>115</v>
      </c>
      <c r="H41" s="18" t="s">
        <v>48</v>
      </c>
      <c r="I41" s="18" t="s">
        <v>41</v>
      </c>
      <c r="J41" s="18" t="s">
        <v>118</v>
      </c>
      <c r="K41" s="46" t="s">
        <v>91</v>
      </c>
      <c r="L41" s="26" t="s">
        <v>107</v>
      </c>
      <c r="M41" s="12"/>
      <c r="N41" s="12"/>
      <c r="O41" s="12"/>
      <c r="P41" s="12"/>
      <c r="Q41" s="10">
        <f t="shared" si="7"/>
        <v>100616</v>
      </c>
      <c r="R41" s="10">
        <f t="shared" si="7"/>
        <v>100616</v>
      </c>
      <c r="S41" s="10">
        <f>S42</f>
        <v>100616</v>
      </c>
      <c r="T41" s="10">
        <f>T42</f>
        <v>114949</v>
      </c>
      <c r="U41" s="10">
        <f t="shared" si="7"/>
        <v>120128</v>
      </c>
      <c r="V41" s="10">
        <f t="shared" si="7"/>
        <v>124363</v>
      </c>
    </row>
    <row r="42" spans="1:22" ht="97.5" customHeight="1">
      <c r="A42" s="11"/>
      <c r="B42" s="11"/>
      <c r="C42" s="18" t="s">
        <v>102</v>
      </c>
      <c r="D42" s="18" t="s">
        <v>16</v>
      </c>
      <c r="E42" s="18" t="s">
        <v>40</v>
      </c>
      <c r="F42" s="18" t="s">
        <v>114</v>
      </c>
      <c r="G42" s="18" t="s">
        <v>115</v>
      </c>
      <c r="H42" s="18" t="s">
        <v>24</v>
      </c>
      <c r="I42" s="18" t="s">
        <v>41</v>
      </c>
      <c r="J42" s="18" t="s">
        <v>118</v>
      </c>
      <c r="K42" s="47" t="s">
        <v>93</v>
      </c>
      <c r="L42" s="26" t="s">
        <v>107</v>
      </c>
      <c r="M42" s="9"/>
      <c r="N42" s="9"/>
      <c r="O42" s="9"/>
      <c r="P42" s="9"/>
      <c r="Q42" s="10">
        <v>100616</v>
      </c>
      <c r="R42" s="10">
        <v>100616</v>
      </c>
      <c r="S42" s="10">
        <v>100616</v>
      </c>
      <c r="T42" s="10">
        <v>114949</v>
      </c>
      <c r="U42" s="10">
        <v>120128</v>
      </c>
      <c r="V42" s="14">
        <v>124363</v>
      </c>
    </row>
    <row r="43" spans="1:22" ht="97.5" customHeight="1">
      <c r="A43" s="7" t="s">
        <v>49</v>
      </c>
      <c r="B43" s="77" t="s">
        <v>119</v>
      </c>
      <c r="C43" s="78"/>
      <c r="D43" s="78" t="s">
        <v>123</v>
      </c>
      <c r="E43" s="78" t="s">
        <v>40</v>
      </c>
      <c r="F43" s="78" t="s">
        <v>120</v>
      </c>
      <c r="G43" s="78" t="s">
        <v>46</v>
      </c>
      <c r="H43" s="78" t="s">
        <v>48</v>
      </c>
      <c r="I43" s="78" t="s">
        <v>41</v>
      </c>
      <c r="J43" s="78" t="s">
        <v>118</v>
      </c>
      <c r="K43" s="79" t="s">
        <v>119</v>
      </c>
      <c r="L43" s="80"/>
      <c r="M43" s="81"/>
      <c r="N43" s="81"/>
      <c r="O43" s="81"/>
      <c r="P43" s="81"/>
      <c r="Q43" s="82">
        <f aca="true" t="shared" si="8" ref="Q43:V43">Q44+Q45</f>
        <v>139493.74</v>
      </c>
      <c r="R43" s="82">
        <f t="shared" si="8"/>
        <v>138788.63</v>
      </c>
      <c r="S43" s="82">
        <f t="shared" si="8"/>
        <v>139493.74</v>
      </c>
      <c r="T43" s="82">
        <f t="shared" si="8"/>
        <v>0</v>
      </c>
      <c r="U43" s="82">
        <f t="shared" si="8"/>
        <v>75988.2</v>
      </c>
      <c r="V43" s="83">
        <f t="shared" si="8"/>
        <v>0</v>
      </c>
    </row>
    <row r="44" spans="1:22" ht="97.5" customHeight="1">
      <c r="A44" s="7"/>
      <c r="B44" s="75"/>
      <c r="C44" s="18" t="s">
        <v>102</v>
      </c>
      <c r="D44" s="18" t="s">
        <v>16</v>
      </c>
      <c r="E44" s="18" t="s">
        <v>40</v>
      </c>
      <c r="F44" s="18" t="s">
        <v>120</v>
      </c>
      <c r="G44" s="18" t="s">
        <v>121</v>
      </c>
      <c r="H44" s="18" t="s">
        <v>24</v>
      </c>
      <c r="I44" s="18" t="s">
        <v>41</v>
      </c>
      <c r="J44" s="18" t="s">
        <v>118</v>
      </c>
      <c r="K44" s="76" t="s">
        <v>122</v>
      </c>
      <c r="L44" s="26" t="s">
        <v>107</v>
      </c>
      <c r="M44" s="9"/>
      <c r="N44" s="9"/>
      <c r="O44" s="9"/>
      <c r="P44" s="9"/>
      <c r="Q44" s="10">
        <v>139493.74</v>
      </c>
      <c r="R44" s="10">
        <v>138788.63</v>
      </c>
      <c r="S44" s="10">
        <v>139493.74</v>
      </c>
      <c r="T44" s="10"/>
      <c r="U44" s="10"/>
      <c r="V44" s="14"/>
    </row>
    <row r="45" spans="1:22" ht="97.5" customHeight="1">
      <c r="A45" s="7"/>
      <c r="B45" s="75"/>
      <c r="C45" s="18" t="s">
        <v>102</v>
      </c>
      <c r="D45" s="18" t="s">
        <v>16</v>
      </c>
      <c r="E45" s="18" t="s">
        <v>40</v>
      </c>
      <c r="F45" s="18" t="s">
        <v>132</v>
      </c>
      <c r="G45" s="18" t="s">
        <v>133</v>
      </c>
      <c r="H45" s="18" t="s">
        <v>24</v>
      </c>
      <c r="I45" s="18" t="s">
        <v>41</v>
      </c>
      <c r="J45" s="18" t="s">
        <v>118</v>
      </c>
      <c r="K45" s="93" t="s">
        <v>134</v>
      </c>
      <c r="L45" s="26" t="s">
        <v>107</v>
      </c>
      <c r="M45" s="9"/>
      <c r="N45" s="9"/>
      <c r="O45" s="9"/>
      <c r="P45" s="9"/>
      <c r="Q45" s="10"/>
      <c r="R45" s="10"/>
      <c r="S45" s="10"/>
      <c r="T45" s="10"/>
      <c r="U45" s="10">
        <v>75988.2</v>
      </c>
      <c r="V45" s="14"/>
    </row>
    <row r="46" spans="1:22" ht="90" customHeight="1">
      <c r="A46" s="7" t="s">
        <v>49</v>
      </c>
      <c r="B46" s="7" t="s">
        <v>54</v>
      </c>
      <c r="C46" s="17"/>
      <c r="D46" s="17" t="s">
        <v>16</v>
      </c>
      <c r="E46" s="17" t="s">
        <v>40</v>
      </c>
      <c r="F46" s="17" t="s">
        <v>55</v>
      </c>
      <c r="G46" s="17" t="s">
        <v>46</v>
      </c>
      <c r="H46" s="17" t="s">
        <v>48</v>
      </c>
      <c r="I46" s="17" t="s">
        <v>41</v>
      </c>
      <c r="J46" s="17" t="s">
        <v>118</v>
      </c>
      <c r="K46" s="39"/>
      <c r="L46" s="7"/>
      <c r="M46" s="7"/>
      <c r="N46" s="7"/>
      <c r="O46" s="7"/>
      <c r="P46" s="7"/>
      <c r="Q46" s="8">
        <f aca="true" t="shared" si="9" ref="Q46:V47">SUM(Q47:Q47)</f>
        <v>8000</v>
      </c>
      <c r="R46" s="8">
        <f t="shared" si="9"/>
        <v>0</v>
      </c>
      <c r="S46" s="8">
        <f t="shared" si="9"/>
        <v>0</v>
      </c>
      <c r="T46" s="8">
        <f t="shared" si="9"/>
        <v>8000</v>
      </c>
      <c r="U46" s="8">
        <f t="shared" si="9"/>
        <v>8000</v>
      </c>
      <c r="V46" s="8">
        <f t="shared" si="9"/>
        <v>8000</v>
      </c>
    </row>
    <row r="47" spans="1:22" ht="97.5" customHeight="1">
      <c r="A47" s="7" t="s">
        <v>49</v>
      </c>
      <c r="B47" s="7" t="s">
        <v>54</v>
      </c>
      <c r="C47" s="17"/>
      <c r="D47" s="17" t="s">
        <v>16</v>
      </c>
      <c r="E47" s="17" t="s">
        <v>40</v>
      </c>
      <c r="F47" s="17" t="s">
        <v>55</v>
      </c>
      <c r="G47" s="17" t="s">
        <v>46</v>
      </c>
      <c r="H47" s="17" t="s">
        <v>48</v>
      </c>
      <c r="I47" s="17" t="s">
        <v>41</v>
      </c>
      <c r="J47" s="17" t="s">
        <v>118</v>
      </c>
      <c r="K47" s="39"/>
      <c r="L47" s="7"/>
      <c r="M47" s="7"/>
      <c r="N47" s="7"/>
      <c r="O47" s="7"/>
      <c r="P47" s="7"/>
      <c r="Q47" s="8">
        <f t="shared" si="9"/>
        <v>8000</v>
      </c>
      <c r="R47" s="8">
        <f t="shared" si="9"/>
        <v>0</v>
      </c>
      <c r="S47" s="8">
        <f t="shared" si="9"/>
        <v>0</v>
      </c>
      <c r="T47" s="8">
        <f t="shared" si="9"/>
        <v>8000</v>
      </c>
      <c r="U47" s="8">
        <f t="shared" si="9"/>
        <v>8000</v>
      </c>
      <c r="V47" s="8">
        <f t="shared" si="9"/>
        <v>8000</v>
      </c>
    </row>
    <row r="48" spans="1:22" ht="99" customHeight="1">
      <c r="A48" s="11"/>
      <c r="B48" s="11"/>
      <c r="C48" s="18" t="s">
        <v>102</v>
      </c>
      <c r="D48" s="18" t="s">
        <v>16</v>
      </c>
      <c r="E48" s="18" t="s">
        <v>40</v>
      </c>
      <c r="F48" s="18" t="s">
        <v>55</v>
      </c>
      <c r="G48" s="18" t="s">
        <v>116</v>
      </c>
      <c r="H48" s="18" t="s">
        <v>24</v>
      </c>
      <c r="I48" s="18" t="s">
        <v>41</v>
      </c>
      <c r="J48" s="18" t="s">
        <v>118</v>
      </c>
      <c r="K48" s="47" t="s">
        <v>92</v>
      </c>
      <c r="L48" s="26" t="s">
        <v>107</v>
      </c>
      <c r="M48" s="13"/>
      <c r="N48" s="13"/>
      <c r="O48" s="13"/>
      <c r="P48" s="13"/>
      <c r="Q48" s="10">
        <v>8000</v>
      </c>
      <c r="R48" s="10"/>
      <c r="S48" s="10"/>
      <c r="T48" s="10">
        <v>8000</v>
      </c>
      <c r="U48" s="10">
        <v>8000</v>
      </c>
      <c r="V48" s="10">
        <v>8000</v>
      </c>
    </row>
    <row r="49" spans="1:22" ht="76.5" customHeight="1">
      <c r="A49" s="51" t="s">
        <v>94</v>
      </c>
      <c r="B49" s="51" t="s">
        <v>94</v>
      </c>
      <c r="C49" s="49"/>
      <c r="D49" s="50">
        <v>2</v>
      </c>
      <c r="E49" s="50" t="s">
        <v>70</v>
      </c>
      <c r="F49" s="50" t="s">
        <v>44</v>
      </c>
      <c r="G49" s="50" t="s">
        <v>46</v>
      </c>
      <c r="H49" s="50" t="s">
        <v>48</v>
      </c>
      <c r="I49" s="50" t="s">
        <v>41</v>
      </c>
      <c r="J49" s="50" t="s">
        <v>81</v>
      </c>
      <c r="K49" s="48"/>
      <c r="L49" s="13"/>
      <c r="M49" s="13"/>
      <c r="N49" s="13"/>
      <c r="O49" s="13"/>
      <c r="P49" s="13"/>
      <c r="Q49" s="13">
        <f aca="true" t="shared" si="10" ref="Q49:V49">Q50</f>
        <v>0</v>
      </c>
      <c r="R49" s="13">
        <f t="shared" si="10"/>
        <v>0</v>
      </c>
      <c r="S49" s="13">
        <f t="shared" si="10"/>
        <v>0</v>
      </c>
      <c r="T49" s="13">
        <f t="shared" si="10"/>
        <v>0</v>
      </c>
      <c r="U49" s="13">
        <f t="shared" si="10"/>
        <v>0</v>
      </c>
      <c r="V49" s="13">
        <f t="shared" si="10"/>
        <v>0</v>
      </c>
    </row>
    <row r="50" spans="1:22" ht="84" customHeight="1" thickBot="1">
      <c r="A50" s="69"/>
      <c r="B50" s="69"/>
      <c r="C50" s="61">
        <v>960</v>
      </c>
      <c r="D50" s="62" t="s">
        <v>16</v>
      </c>
      <c r="E50" s="62" t="s">
        <v>70</v>
      </c>
      <c r="F50" s="62" t="s">
        <v>44</v>
      </c>
      <c r="G50" s="62" t="s">
        <v>65</v>
      </c>
      <c r="H50" s="62" t="s">
        <v>24</v>
      </c>
      <c r="I50" s="62" t="s">
        <v>41</v>
      </c>
      <c r="J50" s="62" t="s">
        <v>81</v>
      </c>
      <c r="K50" s="63" t="s">
        <v>95</v>
      </c>
      <c r="L50" s="26" t="s">
        <v>107</v>
      </c>
      <c r="M50" s="64"/>
      <c r="N50" s="64"/>
      <c r="O50" s="64"/>
      <c r="P50" s="64"/>
      <c r="Q50" s="69"/>
      <c r="R50" s="69"/>
      <c r="S50" s="69"/>
      <c r="T50" s="69"/>
      <c r="U50" s="69"/>
      <c r="V50" s="69"/>
    </row>
    <row r="51" spans="1:22" ht="52.5" customHeight="1" thickBot="1">
      <c r="A51" s="65"/>
      <c r="B51" s="71" t="s">
        <v>96</v>
      </c>
      <c r="C51" s="65"/>
      <c r="D51" s="66"/>
      <c r="E51" s="66"/>
      <c r="F51" s="66"/>
      <c r="G51" s="66"/>
      <c r="H51" s="66"/>
      <c r="I51" s="66"/>
      <c r="J51" s="66"/>
      <c r="K51" s="67"/>
      <c r="L51" s="66"/>
      <c r="M51" s="66"/>
      <c r="N51" s="66"/>
      <c r="O51" s="66"/>
      <c r="P51" s="68"/>
      <c r="Q51" s="70">
        <f aca="true" t="shared" si="11" ref="Q51:V51">Q8+Q36</f>
        <v>2067882.74</v>
      </c>
      <c r="R51" s="70">
        <f t="shared" si="11"/>
        <v>1480073.8900000001</v>
      </c>
      <c r="S51" s="70">
        <f t="shared" si="11"/>
        <v>1813235.74</v>
      </c>
      <c r="T51" s="70">
        <f t="shared" si="11"/>
        <v>1930449</v>
      </c>
      <c r="U51" s="70">
        <f t="shared" si="11"/>
        <v>1746016.2</v>
      </c>
      <c r="V51" s="70">
        <f t="shared" si="11"/>
        <v>1748663</v>
      </c>
    </row>
  </sheetData>
  <sheetProtection/>
  <mergeCells count="16">
    <mergeCell ref="M4:P5"/>
    <mergeCell ref="Q4:Q6"/>
    <mergeCell ref="B4:B6"/>
    <mergeCell ref="C4:J4"/>
    <mergeCell ref="K4:K6"/>
    <mergeCell ref="L4:L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hyperlinks>
    <hyperlink ref="B43" r:id="rId1" display="http://kodifikant.ru/codes/kbk2014/20202000000000151"/>
    <hyperlink ref="K43" r:id="rId2" display="http://kodifikant.ru/codes/kbk2014/20202000000000151"/>
  </hyperlinks>
  <printOptions/>
  <pageMargins left="0.11811023622047245" right="0" top="0.4330708661417323" bottom="0.31496062992125984" header="0.1968503937007874" footer="0.31496062992125984"/>
  <pageSetup fitToHeight="2000" fitToWidth="1" horizontalDpi="600" verticalDpi="600" orientation="landscape" paperSize="8" scale="31" r:id="rId3"/>
  <headerFooter>
    <oddHeader>&amp;C&amp;P</oddHeader>
  </headerFooter>
  <rowBreaks count="1" manualBreakCount="1">
    <brk id="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2016-11-30T14:39:21Z</cp:lastPrinted>
  <dcterms:created xsi:type="dcterms:W3CDTF">2016-10-27T13:58:29Z</dcterms:created>
  <dcterms:modified xsi:type="dcterms:W3CDTF">2022-11-10T09:12:33Z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